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21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<sst xmlns="http://schemas.openxmlformats.org/spreadsheetml/2006/main" count="33" uniqueCount="18">
  <si>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Enter D° M' S.sss"</t>
  </si>
  <si>
    <t>Enter D.ddd°</t>
  </si>
  <si>
    <t>Enter D° M.mmm'</t>
  </si>
  <si>
    <t>Degrees</t>
  </si>
  <si>
    <t xml:space="preserve">Minutes </t>
  </si>
  <si>
    <t>Seconds</t>
  </si>
  <si>
    <t>D° M.mmm'</t>
  </si>
  <si>
    <t>D.ddd°</t>
  </si>
  <si>
    <t>D° M' S.sss"</t>
  </si>
  <si>
    <t>43</t>
  </si>
  <si>
    <t>8</t>
  </si>
  <si>
    <t>u</t>
  </si>
  <si>
    <t>Decimal places are optional</t>
  </si>
  <si>
    <t>D° M' S.s"</t>
  </si>
  <si>
    <t>Lattitude/Longitude degrees/minutes/seconds - decimal conversions</t>
  </si>
  <si>
    <t>Conversion One: From D° M' S.sss"</t>
  </si>
  <si>
    <t>Conversion Two: From D° M.mmm'</t>
  </si>
  <si>
    <t xml:space="preserve">Conversion Three: From D.ddd°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</si>
</sst>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0"/>
    <numFmt numFmtId="176" formatCode="0.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Wingdings 3"/>
      <family val="1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Wingdings 3"/>
      <family val="1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 horizontal="center" vertical="center"/>
    </xf>
    <xf numFmtId="0" fontId="36" fillId="34" borderId="10" xfId="0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9" fillId="33" borderId="10" xfId="0" applyFont="1" applyFill="1" applyBorder="1" applyAlignment="1">
      <alignment horizontal="right"/>
    </xf>
    <xf numFmtId="0" fontId="39" fillId="35" borderId="10" xfId="0" applyFont="1" applyFill="1" applyBorder="1" applyAlignment="1">
      <alignment horizontal="right"/>
    </xf>
    <xf numFmtId="0" fontId="39" fillId="0" borderId="13" xfId="0" applyFont="1" applyBorder="1" applyAlignment="1">
      <alignment horizontal="center" vertical="center"/>
    </xf>
    <xf numFmtId="176" fontId="39" fillId="13" borderId="10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176" fontId="39" fillId="3" borderId="10" xfId="0" applyNumberFormat="1" applyFont="1" applyFill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168" fontId="39" fillId="33" borderId="10" xfId="0" applyNumberFormat="1" applyFont="1" applyFill="1" applyBorder="1" applyAlignment="1">
      <alignment horizontal="right"/>
    </xf>
    <xf numFmtId="171" fontId="39" fillId="13" borderId="10" xfId="0" applyNumberFormat="1" applyFont="1" applyFill="1" applyBorder="1" applyAlignment="1">
      <alignment horizontal="right" vertical="center"/>
    </xf>
    <xf numFmtId="171" fontId="0" fillId="0" borderId="0" xfId="0" applyNumberFormat="1" applyAlignment="1">
      <alignment/>
    </xf>
    <xf numFmtId="171" fontId="39" fillId="3" borderId="10" xfId="0" applyNumberFormat="1" applyFont="1" applyFill="1" applyBorder="1" applyAlignment="1">
      <alignment horizontal="right" vertical="center"/>
    </xf>
    <xf numFmtId="173" fontId="39" fillId="13" borderId="10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/>
    </xf>
    <xf numFmtId="173" fontId="39" fillId="3" borderId="10" xfId="0" applyNumberFormat="1" applyFont="1" applyFill="1" applyBorder="1" applyAlignment="1">
      <alignment horizontal="right" vertical="center"/>
    </xf>
    <xf numFmtId="0" fontId="39" fillId="3" borderId="10" xfId="0" applyFont="1" applyFill="1" applyBorder="1" applyAlignment="1">
      <alignment horizontal="center" vertical="center"/>
    </xf>
    <xf numFmtId="0" fontId="39" fillId="1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9" fillId="3" borderId="0" xfId="0" applyFont="1" applyFill="1" applyBorder="1" applyAlignment="1">
      <alignment horizontal="right" vertical="center"/>
    </xf>
    <xf numFmtId="176" fontId="39" fillId="13" borderId="0" xfId="0" applyNumberFormat="1" applyFont="1" applyFill="1" applyBorder="1" applyAlignment="1">
      <alignment horizontal="right" vertical="center"/>
    </xf>
    <xf numFmtId="171" fontId="39" fillId="3" borderId="0" xfId="0" applyNumberFormat="1" applyFont="1" applyFill="1" applyBorder="1" applyAlignment="1">
      <alignment horizontal="right" vertical="center"/>
    </xf>
    <xf numFmtId="0" fontId="39" fillId="13" borderId="0" xfId="0" applyFont="1" applyFill="1" applyBorder="1" applyAlignment="1">
      <alignment horizontal="center" vertical="center"/>
    </xf>
    <xf numFmtId="173" fontId="39" fillId="13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right"/>
    </xf>
    <xf numFmtId="168" fontId="39" fillId="0" borderId="0" xfId="0" applyNumberFormat="1" applyFont="1" applyBorder="1" applyAlignment="1">
      <alignment horizontal="right"/>
    </xf>
    <xf numFmtId="0" fontId="39" fillId="33" borderId="0" xfId="0" applyFont="1" applyFill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6" fillId="36" borderId="0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39" fillId="3" borderId="14" xfId="0" applyFont="1" applyFill="1" applyBorder="1" applyAlignment="1">
      <alignment horizontal="right" vertical="center"/>
    </xf>
    <xf numFmtId="0" fontId="36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36" fillId="0" borderId="17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/>
    </xf>
    <xf numFmtId="0" fontId="40" fillId="0" borderId="0" xfId="0" applyFont="1" applyBorder="1" applyAlignment="1">
      <alignment/>
    </xf>
    <xf numFmtId="171" fontId="39" fillId="13" borderId="0" xfId="0" applyNumberFormat="1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center" vertical="center"/>
    </xf>
    <xf numFmtId="173" fontId="39" fillId="3" borderId="0" xfId="0" applyNumberFormat="1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7109375" style="32" customWidth="1"/>
    <col min="3" max="3" width="16.7109375" style="0" bestFit="1" customWidth="1"/>
    <col min="4" max="6" width="11.00390625" style="0" customWidth="1"/>
    <col min="8" max="10" width="14.7109375" style="0" customWidth="1"/>
    <col min="12" max="12" width="5.28125" style="0" hidden="1" customWidth="1"/>
    <col min="13" max="13" width="10.00390625" style="0" hidden="1" customWidth="1"/>
    <col min="14" max="14" width="8.7109375" style="0" hidden="1" customWidth="1"/>
    <col min="15" max="15" width="3.421875" style="0" hidden="1" customWidth="1"/>
    <col min="16" max="16" width="5.28125" style="0" hidden="1" customWidth="1"/>
    <col min="17" max="17" width="3.28125" style="0" hidden="1" customWidth="1"/>
    <col min="18" max="18" width="10.00390625" style="0" hidden="1" customWidth="1"/>
    <col min="19" max="19" width="6.00390625" style="0" hidden="1" customWidth="1"/>
    <col min="20" max="20" width="2.8515625" style="1" hidden="1" customWidth="1"/>
    <col min="21" max="21" width="3.7109375" style="0" hidden="1" customWidth="1"/>
  </cols>
  <sheetData>
    <row r="1" ht="12.75">
      <c r="A1" s="32" t="s">
        <v>14</v>
      </c>
    </row>
    <row r="2" ht="12.75">
      <c r="A2" s="32"/>
    </row>
    <row r="3" ht="12.75">
      <c r="A3" s="32"/>
    </row>
    <row r="4" spans="1:11" ht="12.75">
      <c r="A4" s="32"/>
      <c r="B4" s="48"/>
      <c r="C4" s="49"/>
      <c r="D4" s="50"/>
      <c r="E4" s="50"/>
      <c r="F4" s="50"/>
      <c r="G4" s="49"/>
      <c r="H4" s="51"/>
      <c r="I4" s="49"/>
      <c r="J4" s="49"/>
      <c r="K4" s="52"/>
    </row>
    <row r="5" spans="2:11" ht="12.75">
      <c r="B5" s="65" t="s">
        <v>15</v>
      </c>
      <c r="C5" s="33"/>
      <c r="D5" s="54"/>
      <c r="E5" s="54"/>
      <c r="F5" s="54"/>
      <c r="G5" s="33"/>
      <c r="H5" s="34"/>
      <c r="I5" s="33"/>
      <c r="J5" s="33"/>
      <c r="K5" s="55"/>
    </row>
    <row r="6" spans="2:16" ht="12.75">
      <c r="B6" s="53"/>
      <c r="C6" s="33"/>
      <c r="D6" s="54"/>
      <c r="E6" s="54"/>
      <c r="F6" s="54"/>
      <c r="G6" s="33"/>
      <c r="H6" s="34"/>
      <c r="I6" s="33"/>
      <c r="J6" s="33"/>
      <c r="K6" s="55"/>
      <c r="N6" s="16"/>
      <c r="O6" s="16"/>
      <c r="P6" s="16"/>
    </row>
    <row r="7" spans="1:11" ht="12.75">
      <c r="A7" s="55"/>
      <c r="D7" s="7" t="s">
        <v>3</v>
      </c>
      <c r="E7" s="7" t="s">
        <v>4</v>
      </c>
      <c r="F7" s="7" t="s">
        <v>5</v>
      </c>
      <c r="H7" s="2" t="s">
        <v>13</v>
      </c>
      <c r="I7" s="2" t="s">
        <v>6</v>
      </c>
      <c r="J7" s="2" t="s">
        <v>7</v>
      </c>
      <c r="K7" s="64"/>
    </row>
    <row r="8" spans="1:21" ht="12.75">
      <c r="A8" s="55"/>
      <c r="C8" s="8" t="s">
        <v>0</v>
      </c>
      <c r="D8" s="11" t="s">
        <v>9</v>
      </c>
      <c r="E8" s="11" t="s">
        <v>10</v>
      </c>
      <c r="F8" s="11">
        <v>4</v>
      </c>
      <c r="G8" s="10" t="s">
        <v>11</v>
      </c>
      <c r="H8" s="3" t="str">
        <f>D8&amp;CHAR(176)&amp;" "&amp;E8&amp;"' "&amp;TEXT(F8,"0.0")&amp;""""</f>
        <v>43° 8' 4.0"</v>
      </c>
      <c r="I8" s="2" t="str">
        <f>D8&amp;CHAR(176)&amp;" "&amp;TEXT(E8+F8/60,"#.000")&amp;"'"</f>
        <v>43° 8.067'</v>
      </c>
      <c r="J8" s="2" t="str">
        <f>TEXT(D8+(E8+F8/60)/60,"0.00000")&amp;CHAR(176)</f>
        <v>43.13444°</v>
      </c>
      <c r="K8" s="64"/>
      <c r="L8" s="47" t="str">
        <f>D8</f>
        <v>43</v>
      </c>
      <c r="M8" s="17">
        <f>F8/60/60+E8/60</f>
        <v>0.13444444444444445</v>
      </c>
      <c r="N8" s="23">
        <f>E8+F8/60</f>
        <v>8.066666666666666</v>
      </c>
      <c r="O8" s="29" t="str">
        <f>E8</f>
        <v>8</v>
      </c>
      <c r="P8" s="28">
        <f>F8</f>
        <v>4</v>
      </c>
      <c r="Q8" s="13" t="str">
        <f>L8&amp;CHAR(176)</f>
        <v>43°</v>
      </c>
      <c r="R8" s="20" t="str">
        <f>TEXT(L8+M8,"0.00000")&amp;CHAR(176)</f>
        <v>43.13444°</v>
      </c>
      <c r="S8" s="15" t="str">
        <f>TEXT(N8,"0.000")&amp;"'"</f>
        <v>8.067'</v>
      </c>
      <c r="T8" s="31" t="str">
        <f>O8&amp;"'"</f>
        <v>8'</v>
      </c>
      <c r="U8" s="14" t="str">
        <f>TEXT(P8,"0.0")&amp;""""</f>
        <v>4.0"</v>
      </c>
    </row>
    <row r="9" spans="2:21" ht="12.75">
      <c r="B9" s="53"/>
      <c r="C9" s="33"/>
      <c r="D9" s="33"/>
      <c r="E9" s="33"/>
      <c r="F9" s="33"/>
      <c r="G9" s="33"/>
      <c r="H9" s="33"/>
      <c r="I9" s="33"/>
      <c r="J9" s="33"/>
      <c r="K9" s="55"/>
      <c r="L9" s="35"/>
      <c r="M9" s="36"/>
      <c r="N9" s="59"/>
      <c r="O9" s="60"/>
      <c r="P9" s="61"/>
      <c r="Q9" s="40"/>
      <c r="R9" s="41"/>
      <c r="S9" s="62"/>
      <c r="T9" s="63"/>
      <c r="U9" s="42"/>
    </row>
    <row r="10" spans="2:21" ht="12.75">
      <c r="B10" s="53"/>
      <c r="C10" s="58" t="s">
        <v>12</v>
      </c>
      <c r="D10" s="33"/>
      <c r="E10" s="33"/>
      <c r="F10" s="33"/>
      <c r="G10" s="33"/>
      <c r="H10" s="33"/>
      <c r="I10" s="33"/>
      <c r="J10" s="33"/>
      <c r="K10" s="55"/>
      <c r="L10" s="35"/>
      <c r="M10" s="36"/>
      <c r="N10" s="59"/>
      <c r="O10" s="60"/>
      <c r="P10" s="61"/>
      <c r="Q10" s="40"/>
      <c r="R10" s="41"/>
      <c r="S10" s="62"/>
      <c r="T10" s="63"/>
      <c r="U10" s="42"/>
    </row>
    <row r="11" spans="2:21" ht="12.75">
      <c r="B11" s="57"/>
      <c r="C11" s="9"/>
      <c r="D11" s="9"/>
      <c r="E11" s="9"/>
      <c r="F11" s="9"/>
      <c r="G11" s="9"/>
      <c r="H11" s="9"/>
      <c r="I11" s="9"/>
      <c r="J11" s="9"/>
      <c r="K11" s="8"/>
      <c r="L11" s="35"/>
      <c r="M11" s="36"/>
      <c r="N11" s="59"/>
      <c r="O11" s="60"/>
      <c r="P11" s="61"/>
      <c r="Q11" s="40"/>
      <c r="R11" s="41"/>
      <c r="S11" s="62"/>
      <c r="T11" s="63"/>
      <c r="U11" s="42"/>
    </row>
    <row r="12" spans="4:18" ht="12.75">
      <c r="D12" s="6"/>
      <c r="E12" s="6"/>
      <c r="F12" s="6"/>
      <c r="H12" s="1"/>
      <c r="M12" s="18"/>
      <c r="N12" s="5"/>
      <c r="O12" s="1"/>
      <c r="P12" s="27"/>
      <c r="R12" s="21"/>
    </row>
    <row r="13" spans="2:18" ht="12.75">
      <c r="B13" s="48"/>
      <c r="C13" s="49"/>
      <c r="D13" s="50"/>
      <c r="E13" s="50"/>
      <c r="F13" s="50"/>
      <c r="G13" s="49"/>
      <c r="H13" s="51"/>
      <c r="I13" s="49"/>
      <c r="J13" s="49"/>
      <c r="K13" s="52"/>
      <c r="M13" s="18"/>
      <c r="N13" s="5"/>
      <c r="O13" s="1"/>
      <c r="P13" s="27"/>
      <c r="R13" s="21"/>
    </row>
    <row r="14" spans="2:18" ht="12.75">
      <c r="B14" s="65" t="s">
        <v>16</v>
      </c>
      <c r="C14" s="33"/>
      <c r="D14" s="54"/>
      <c r="E14" s="54"/>
      <c r="F14" s="54"/>
      <c r="G14" s="33"/>
      <c r="H14" s="34"/>
      <c r="I14" s="33"/>
      <c r="J14" s="33"/>
      <c r="K14" s="55"/>
      <c r="M14" s="18"/>
      <c r="N14" s="5"/>
      <c r="O14" s="1"/>
      <c r="P14" s="27"/>
      <c r="R14" s="21"/>
    </row>
    <row r="15" spans="2:18" ht="12.75">
      <c r="B15" s="53"/>
      <c r="C15" s="33"/>
      <c r="D15" s="54"/>
      <c r="E15" s="54"/>
      <c r="F15" s="54"/>
      <c r="G15" s="33"/>
      <c r="H15" s="34"/>
      <c r="I15" s="33"/>
      <c r="J15" s="33"/>
      <c r="K15" s="55"/>
      <c r="M15" s="18"/>
      <c r="N15" s="5"/>
      <c r="O15" s="1"/>
      <c r="P15" s="27"/>
      <c r="R15" s="21"/>
    </row>
    <row r="16" spans="2:18" ht="12.75">
      <c r="B16" s="53"/>
      <c r="C16" s="33"/>
      <c r="D16" s="7" t="s">
        <v>3</v>
      </c>
      <c r="E16" s="7" t="s">
        <v>4</v>
      </c>
      <c r="F16" s="54"/>
      <c r="G16" s="33"/>
      <c r="H16" s="2" t="s">
        <v>8</v>
      </c>
      <c r="I16" s="2" t="s">
        <v>6</v>
      </c>
      <c r="J16" s="2" t="s">
        <v>7</v>
      </c>
      <c r="K16" s="55"/>
      <c r="M16" s="18"/>
      <c r="N16" s="5"/>
      <c r="O16" s="1"/>
      <c r="P16" s="27"/>
      <c r="R16" s="21"/>
    </row>
    <row r="17" spans="2:21" ht="12.75">
      <c r="B17" s="53"/>
      <c r="C17" s="9" t="s">
        <v>2</v>
      </c>
      <c r="D17" s="11">
        <v>43</v>
      </c>
      <c r="E17" s="11">
        <v>8.0666</v>
      </c>
      <c r="F17" s="56" t="s">
        <v>11</v>
      </c>
      <c r="G17" s="56" t="s">
        <v>11</v>
      </c>
      <c r="H17" s="2" t="str">
        <f>D17&amp;CHAR(176)&amp;" "&amp;TRUNC(E17)&amp;"' "&amp;TEXT(MOD(E17,1)*60,"0.0")&amp;""""</f>
        <v>43° 8' 4.0"</v>
      </c>
      <c r="I17" s="3" t="str">
        <f>D17&amp;CHAR(176)&amp;" "&amp;E17&amp;"'"</f>
        <v>43° 8.0666'</v>
      </c>
      <c r="J17" s="2" t="str">
        <f>TEXT(D17+E17/60,"0.00000")&amp;CHAR(176)</f>
        <v>43.13444°</v>
      </c>
      <c r="K17" s="55"/>
      <c r="L17" s="47">
        <f>D17</f>
        <v>43</v>
      </c>
      <c r="M17" s="17">
        <f>E17/60</f>
        <v>0.13444333333333333</v>
      </c>
      <c r="N17" s="25">
        <f>E17</f>
        <v>8.0666</v>
      </c>
      <c r="O17" s="30">
        <f>TRUNC(N17)</f>
        <v>8</v>
      </c>
      <c r="P17" s="26">
        <f>MOD(N17,1)*60</f>
        <v>3.9959999999999596</v>
      </c>
      <c r="Q17" s="13" t="str">
        <f>L17&amp;CHAR(176)</f>
        <v>43°</v>
      </c>
      <c r="R17" s="20" t="str">
        <f>TEXT(L17+M17,"0.00000")&amp;CHAR(176)</f>
        <v>43.13444°</v>
      </c>
      <c r="S17" s="14" t="str">
        <f>TEXT(N17,"0.000")&amp;"'"</f>
        <v>8.067'</v>
      </c>
      <c r="T17" s="12" t="str">
        <f>O17&amp;"'"</f>
        <v>8'</v>
      </c>
      <c r="U17" s="13" t="str">
        <f>TEXT(P17,"0.0")&amp;""""</f>
        <v>4.0"</v>
      </c>
    </row>
    <row r="18" spans="2:21" ht="12.75">
      <c r="B18" s="53"/>
      <c r="C18" s="33"/>
      <c r="D18" s="33"/>
      <c r="E18" s="33"/>
      <c r="F18" s="33"/>
      <c r="G18" s="33"/>
      <c r="H18" s="33"/>
      <c r="I18" s="33"/>
      <c r="J18" s="33"/>
      <c r="K18" s="55"/>
      <c r="L18" s="35"/>
      <c r="M18" s="36"/>
      <c r="N18" s="37"/>
      <c r="O18" s="38"/>
      <c r="P18" s="39"/>
      <c r="Q18" s="40"/>
      <c r="R18" s="41"/>
      <c r="S18" s="42"/>
      <c r="T18" s="43"/>
      <c r="U18" s="40"/>
    </row>
    <row r="19" spans="2:21" ht="12.75">
      <c r="B19" s="53"/>
      <c r="C19" s="58" t="s">
        <v>12</v>
      </c>
      <c r="D19" s="33"/>
      <c r="E19" s="33"/>
      <c r="F19" s="33"/>
      <c r="G19" s="33"/>
      <c r="H19" s="33"/>
      <c r="I19" s="33"/>
      <c r="J19" s="33"/>
      <c r="K19" s="55"/>
      <c r="L19" s="35"/>
      <c r="M19" s="36"/>
      <c r="N19" s="37"/>
      <c r="O19" s="38"/>
      <c r="P19" s="39"/>
      <c r="Q19" s="40"/>
      <c r="R19" s="41"/>
      <c r="S19" s="42"/>
      <c r="T19" s="43"/>
      <c r="U19" s="40"/>
    </row>
    <row r="20" spans="2:21" ht="12.75">
      <c r="B20" s="57"/>
      <c r="C20" s="9"/>
      <c r="D20" s="9"/>
      <c r="E20" s="9"/>
      <c r="F20" s="9"/>
      <c r="G20" s="9"/>
      <c r="H20" s="9"/>
      <c r="I20" s="9"/>
      <c r="J20" s="9"/>
      <c r="K20" s="8"/>
      <c r="L20" s="35"/>
      <c r="M20" s="36"/>
      <c r="N20" s="37"/>
      <c r="O20" s="38"/>
      <c r="P20" s="39"/>
      <c r="Q20" s="40"/>
      <c r="R20" s="41"/>
      <c r="S20" s="42"/>
      <c r="T20" s="43"/>
      <c r="U20" s="40"/>
    </row>
    <row r="21" spans="3:21" ht="12.75">
      <c r="C21" s="33"/>
      <c r="D21" s="44"/>
      <c r="E21" s="44"/>
      <c r="F21" s="45"/>
      <c r="G21" s="45"/>
      <c r="H21" s="46"/>
      <c r="I21" s="46"/>
      <c r="J21" s="34"/>
      <c r="L21" s="35"/>
      <c r="M21" s="36"/>
      <c r="N21" s="37"/>
      <c r="O21" s="38"/>
      <c r="P21" s="39"/>
      <c r="Q21" s="40"/>
      <c r="R21" s="41"/>
      <c r="S21" s="42"/>
      <c r="T21" s="43"/>
      <c r="U21" s="40"/>
    </row>
    <row r="22" spans="2:18" ht="12.75">
      <c r="B22" s="48"/>
      <c r="C22" s="49"/>
      <c r="D22" s="50"/>
      <c r="E22" s="50"/>
      <c r="F22" s="50"/>
      <c r="G22" s="49"/>
      <c r="H22" s="51"/>
      <c r="I22" s="49"/>
      <c r="J22" s="49"/>
      <c r="K22" s="52"/>
      <c r="M22" s="18"/>
      <c r="N22" s="5"/>
      <c r="O22" s="1"/>
      <c r="P22" s="27"/>
      <c r="R22" s="21"/>
    </row>
    <row r="23" spans="2:18" ht="12.75">
      <c r="B23" s="65" t="s">
        <v>17</v>
      </c>
      <c r="C23" s="33"/>
      <c r="D23" s="54"/>
      <c r="E23" s="54"/>
      <c r="F23" s="54"/>
      <c r="G23" s="33"/>
      <c r="H23" s="34"/>
      <c r="I23" s="33"/>
      <c r="J23" s="33"/>
      <c r="K23" s="55"/>
      <c r="M23" s="18"/>
      <c r="N23" s="5"/>
      <c r="O23" s="1"/>
      <c r="P23" s="27"/>
      <c r="R23" s="21"/>
    </row>
    <row r="24" spans="2:18" ht="12.75">
      <c r="B24" s="53"/>
      <c r="C24" s="33"/>
      <c r="D24" s="54"/>
      <c r="E24" s="54"/>
      <c r="F24" s="54"/>
      <c r="G24" s="33"/>
      <c r="H24" s="34"/>
      <c r="I24" s="33"/>
      <c r="J24" s="33"/>
      <c r="K24" s="55"/>
      <c r="M24" s="18"/>
      <c r="N24" s="5"/>
      <c r="O24" s="1"/>
      <c r="P24" s="27"/>
      <c r="R24" s="21"/>
    </row>
    <row r="25" spans="2:18" ht="12.75">
      <c r="B25" s="53"/>
      <c r="C25" s="33"/>
      <c r="D25" s="7" t="s">
        <v>3</v>
      </c>
      <c r="E25" s="54"/>
      <c r="F25" s="54"/>
      <c r="G25" s="33"/>
      <c r="H25" s="2" t="s">
        <v>8</v>
      </c>
      <c r="I25" s="2" t="s">
        <v>6</v>
      </c>
      <c r="J25" s="2" t="s">
        <v>7</v>
      </c>
      <c r="K25" s="55"/>
      <c r="M25" s="18"/>
      <c r="N25" s="5"/>
      <c r="O25" s="1"/>
      <c r="P25" s="27"/>
      <c r="R25" s="21"/>
    </row>
    <row r="26" spans="2:21" ht="12.75">
      <c r="B26" s="53"/>
      <c r="C26" s="9" t="s">
        <v>1</v>
      </c>
      <c r="D26" s="11">
        <v>43.13444</v>
      </c>
      <c r="E26" s="56" t="s">
        <v>11</v>
      </c>
      <c r="F26" s="56" t="s">
        <v>11</v>
      </c>
      <c r="G26" s="56" t="s">
        <v>11</v>
      </c>
      <c r="H26" s="2" t="str">
        <f>L26&amp;CHAR(176)&amp;" "&amp;O26&amp;"'"&amp;" "&amp;TEXT(P26,"0.0")&amp;""""</f>
        <v>43° 8' 4.0"</v>
      </c>
      <c r="I26" s="2" t="str">
        <f>Q26&amp;" "&amp;S26</f>
        <v>43° 8.066'</v>
      </c>
      <c r="J26" s="3" t="str">
        <f>D26&amp;CHAR(176)</f>
        <v>43.13444°</v>
      </c>
      <c r="K26" s="55"/>
      <c r="L26" s="47">
        <f>TRUNC(D26,0)</f>
        <v>43</v>
      </c>
      <c r="M26" s="19">
        <f>MOD(D26,1)</f>
        <v>0.1344399999999979</v>
      </c>
      <c r="N26" s="23">
        <f>M26*60</f>
        <v>8.066399999999874</v>
      </c>
      <c r="O26" s="30">
        <f>TRUNC(N26)</f>
        <v>8</v>
      </c>
      <c r="P26" s="26">
        <f>MOD(N26,1)*60</f>
        <v>3.9839999999924203</v>
      </c>
      <c r="Q26" s="13" t="str">
        <f>L26&amp;CHAR(176)</f>
        <v>43°</v>
      </c>
      <c r="R26" s="22" t="str">
        <f>TEXT(L26+M26,"0.00000")&amp;CHAR(176)</f>
        <v>43.13444°</v>
      </c>
      <c r="S26" s="13" t="str">
        <f>TEXT(N26,"0.000")&amp;"'"</f>
        <v>8.066'</v>
      </c>
      <c r="T26" s="12" t="str">
        <f>O26&amp;"'"</f>
        <v>8'</v>
      </c>
      <c r="U26" s="13" t="str">
        <f>TEXT(P26,"0.0")&amp;""""</f>
        <v>4.0"</v>
      </c>
    </row>
    <row r="27" spans="2:14" ht="12.75">
      <c r="B27" s="53"/>
      <c r="C27" s="33"/>
      <c r="D27" s="33"/>
      <c r="E27" s="33"/>
      <c r="F27" s="33"/>
      <c r="G27" s="33"/>
      <c r="H27" s="33"/>
      <c r="I27" s="33"/>
      <c r="J27" s="33"/>
      <c r="K27" s="55"/>
      <c r="N27" s="24"/>
    </row>
    <row r="28" spans="2:11" ht="12.75">
      <c r="B28" s="53"/>
      <c r="C28" s="58" t="s">
        <v>12</v>
      </c>
      <c r="D28" s="33"/>
      <c r="E28" s="33"/>
      <c r="F28" s="33"/>
      <c r="G28" s="33"/>
      <c r="H28" s="33"/>
      <c r="I28" s="33"/>
      <c r="J28" s="33"/>
      <c r="K28" s="55"/>
    </row>
    <row r="29" spans="2:11" ht="12.75">
      <c r="B29" s="57"/>
      <c r="C29" s="9"/>
      <c r="D29" s="9"/>
      <c r="E29" s="9"/>
      <c r="F29" s="9"/>
      <c r="G29" s="9"/>
      <c r="H29" s="9"/>
      <c r="I29" s="9"/>
      <c r="J29" s="9"/>
      <c r="K29" s="8"/>
    </row>
    <row r="33" ht="12.75">
      <c r="D33" s="4"/>
    </row>
    <row r="34" ht="12.75">
      <c r="D3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SteveSconfienza</dc:creator>
  <cp:keywords/>
  <dc:description/>
  <cp:lastModifiedBy>Admin03</cp:lastModifiedBy>
  <dcterms:created xsi:type="dcterms:W3CDTF">2011-07-06T19:36:32Z</dcterms:created>
  <dcterms:modified xsi:type="dcterms:W3CDTF">2012-07-31T17:13:26Z</dcterms:modified>
  <cp:category/>
  <cp:version/>
  <cp:contentType/>
  <cp:contentStatus/>
</cp:coreProperties>
</file>