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omputations other than Va" sheetId="1" r:id="rId1"/>
    <sheet name="IAS-CAS Ref Sheet 2" sheetId="2" state="hidden" r:id="rId2"/>
    <sheet name=" IAS-CAS Reference Sheet" sheetId="3" state="hidden" r:id="rId3"/>
    <sheet name="IAS-CAS WorkSheet" sheetId="4" state="hidden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<sst xmlns="http://schemas.openxmlformats.org/spreadsheetml/2006/main" count="287" uniqueCount="107">
  <si>
    <t>Cessna Skyhawk II</t>
  </si>
  <si>
    <t>1976 Model 172M</t>
  </si>
  <si>
    <t>KCAS</t>
  </si>
  <si>
    <t>KIAS</t>
  </si>
  <si>
    <t>Vne =</t>
  </si>
  <si>
    <t>Vno =</t>
  </si>
  <si>
    <t>where</t>
  </si>
  <si>
    <t>33√(W/S)</t>
  </si>
  <si>
    <t>36√(W/S)</t>
  </si>
  <si>
    <t>Vd =</t>
  </si>
  <si>
    <t>1.4 Vc</t>
  </si>
  <si>
    <t>(Norm/Commut Cat)</t>
  </si>
  <si>
    <t>1.5 Vc</t>
  </si>
  <si>
    <t>(Util Cat)</t>
  </si>
  <si>
    <t>Flaps</t>
  </si>
  <si>
    <t>0°</t>
  </si>
  <si>
    <r>
      <t>10</t>
    </r>
    <r>
      <rPr>
        <sz val="11"/>
        <color indexed="8"/>
        <rFont val="Calibri"/>
        <family val="2"/>
      </rPr>
      <t>°</t>
    </r>
  </si>
  <si>
    <t>40°</t>
  </si>
  <si>
    <t>Indicated Air Speed/Calibrated Air Speed Reference Sheet</t>
  </si>
  <si>
    <t xml:space="preserve">All data from, or interpolated from, the POH </t>
  </si>
  <si>
    <t>Highlighted speeds are as listed in the POH table</t>
  </si>
  <si>
    <t>Indictated Airspeed to Calibrated Airspeed</t>
  </si>
  <si>
    <t>Calibrated Airspeed to Indicated Airspeed</t>
  </si>
  <si>
    <t>10°</t>
  </si>
  <si>
    <t>Airspeed</t>
  </si>
  <si>
    <t>Indicated to Calibrated Air Speed</t>
  </si>
  <si>
    <t>Calibrated to Indicated Air Speed</t>
  </si>
  <si>
    <t>Airspeed Calibration</t>
  </si>
  <si>
    <r>
      <t>10</t>
    </r>
    <r>
      <rPr>
        <b/>
        <sz val="11"/>
        <color indexed="8"/>
        <rFont val="Calibri"/>
        <family val="2"/>
      </rPr>
      <t>°</t>
    </r>
  </si>
  <si>
    <t>Source:</t>
  </si>
  <si>
    <t>Pilot Operating Handbook, Cessna 172M</t>
  </si>
  <si>
    <t>Airspeed Calibration Cell-Increments</t>
  </si>
  <si>
    <t>COL</t>
  </si>
  <si>
    <t>Calibrated Airspeed Increments by Indicated Airspeed</t>
  </si>
  <si>
    <t>KC Increment</t>
  </si>
  <si>
    <t>Indicated  Airspeed Increments by Calibrated Airspeed</t>
  </si>
  <si>
    <t>start int</t>
  </si>
  <si>
    <r>
      <t>10</t>
    </r>
    <r>
      <rPr>
        <sz val="11"/>
        <color indexed="23"/>
        <rFont val="Calibri"/>
        <family val="2"/>
      </rPr>
      <t>°</t>
    </r>
  </si>
  <si>
    <t>Interval</t>
  </si>
  <si>
    <t>Interval 2</t>
  </si>
  <si>
    <t>Ratio</t>
  </si>
  <si>
    <t>Pounds</t>
  </si>
  <si>
    <t>S' =</t>
  </si>
  <si>
    <t>W =</t>
  </si>
  <si>
    <t>Square feet</t>
  </si>
  <si>
    <t>knots</t>
  </si>
  <si>
    <t xml:space="preserve">By rule, generally, </t>
  </si>
  <si>
    <t>0.89 Vne =</t>
  </si>
  <si>
    <t xml:space="preserve"> Vne =</t>
  </si>
  <si>
    <t>W/S' =</t>
  </si>
  <si>
    <t>Vno &lt;=</t>
  </si>
  <si>
    <t>Vne</t>
  </si>
  <si>
    <t>Vno &gt;=</t>
  </si>
  <si>
    <t xml:space="preserve">i.e., </t>
  </si>
  <si>
    <t xml:space="preserve"> Vd</t>
  </si>
  <si>
    <t>=</t>
  </si>
  <si>
    <t>(Normal/Utility/Commuter Category)</t>
  </si>
  <si>
    <t>(Acrobatic Category)</t>
  </si>
  <si>
    <t>by computation:</t>
  </si>
  <si>
    <t>from POH:</t>
  </si>
  <si>
    <t xml:space="preserve">Example: For the Cessna 172M, </t>
  </si>
  <si>
    <t>therefore</t>
  </si>
  <si>
    <t>(Normal and Utility Category)</t>
  </si>
  <si>
    <t>Vno</t>
  </si>
  <si>
    <t>ð</t>
  </si>
  <si>
    <t>Min Vc &lt;= Vno &lt;= 0.89 Vne</t>
  </si>
  <si>
    <t>120 knots &lt;= 126 knots &lt;= 141 knots</t>
  </si>
  <si>
    <t>Vd</t>
  </si>
  <si>
    <t>Vc: design cruising speed</t>
  </si>
  <si>
    <t>Vd: design diving speed.</t>
  </si>
  <si>
    <t>Vno: maximum structural cruising speed</t>
  </si>
  <si>
    <t>Vne: never exceed speed</t>
  </si>
  <si>
    <t>DMTW, in Pounds (DMTW = Design Maximum Takeoff Weight)</t>
  </si>
  <si>
    <t>surface area of wing, in Square feet</t>
  </si>
  <si>
    <t>1)</t>
  </si>
  <si>
    <t>2)</t>
  </si>
  <si>
    <t>(Normal/Commuter Category)</t>
  </si>
  <si>
    <t>(Utility Category)</t>
  </si>
  <si>
    <t xml:space="preserve">with respect to Vc min, </t>
  </si>
  <si>
    <t>Minimum Vc (Vc min)</t>
  </si>
  <si>
    <t>Vc min =</t>
  </si>
  <si>
    <t>Vc min</t>
  </si>
  <si>
    <t>Vc min &lt;= Vno &lt;= 0.89 Vne</t>
  </si>
  <si>
    <t>Vd &gt;=</t>
  </si>
  <si>
    <t>Vc</t>
  </si>
  <si>
    <t xml:space="preserve">Vne = </t>
  </si>
  <si>
    <t xml:space="preserve">by POH, </t>
  </si>
  <si>
    <t>and</t>
  </si>
  <si>
    <t>Vc &lt;=</t>
  </si>
  <si>
    <t>Vc min &lt;=</t>
  </si>
  <si>
    <t xml:space="preserve">given, by POH, </t>
  </si>
  <si>
    <t xml:space="preserve">given, by rule, </t>
  </si>
  <si>
    <t>Wing Loading, in Pounds/Square-foot</t>
  </si>
  <si>
    <t xml:space="preserve">Vno = </t>
  </si>
  <si>
    <t xml:space="preserve">By inference, </t>
  </si>
  <si>
    <t>given Vd : Vd &gt;= 1.4 Vc min,</t>
  </si>
  <si>
    <t>references:</t>
  </si>
  <si>
    <t>14 CFR Part 1, §2</t>
  </si>
  <si>
    <t>14 CFR Part 23, §335</t>
  </si>
  <si>
    <t>14 CFR Part 23, §1505</t>
  </si>
  <si>
    <t>forumlas</t>
  </si>
  <si>
    <t>Pounds/Square-foot</t>
  </si>
  <si>
    <t xml:space="preserve">given Vd : Vd &gt;= 1.25 Vc, </t>
  </si>
  <si>
    <t>(It is already known to equal 120 knots)</t>
  </si>
  <si>
    <t>* (1/1.4)</t>
  </si>
  <si>
    <t>computation steps</t>
  </si>
  <si>
    <t>Computations Other Than Va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</si>
</sst>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%"/>
    <numFmt numFmtId="166" formatCode="0.0"/>
    <numFmt numFmtId="167" formatCode="0.000"/>
    <numFmt numFmtId="168" formatCode="0.00000"/>
    <numFmt numFmtId="169" formatCode="0.000000"/>
    <numFmt numFmtId="170" formatCode="0.0000000"/>
    <numFmt numFmtId="171" formatCode="0.00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(&quot;0&quot;)&quot;"/>
  </numFmts>
  <fonts count="59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6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62"/>
      <name val="Calibri"/>
      <family val="2"/>
    </font>
    <font>
      <b/>
      <sz val="11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i/>
      <sz val="8"/>
      <color indexed="23"/>
      <name val="Calibri"/>
      <family val="2"/>
    </font>
    <font>
      <sz val="11"/>
      <color indexed="23"/>
      <name val="Calibri"/>
      <family val="2"/>
    </font>
    <font>
      <sz val="9"/>
      <color indexed="23"/>
      <name val="Calibri"/>
      <family val="2"/>
    </font>
    <font>
      <b/>
      <sz val="9"/>
      <name val="Calibri"/>
      <family val="2"/>
    </font>
    <font>
      <b/>
      <sz val="9"/>
      <color indexed="8"/>
      <name val="Lucida Sans"/>
      <family val="2"/>
    </font>
    <font>
      <sz val="9"/>
      <color indexed="8"/>
      <name val="Lucida Sans"/>
      <family val="2"/>
    </font>
    <font>
      <u val="single"/>
      <sz val="9"/>
      <color indexed="8"/>
      <name val="Lucida Sans"/>
      <family val="2"/>
    </font>
    <font>
      <i/>
      <sz val="9"/>
      <color indexed="8"/>
      <name val="Lucida Sans"/>
      <family val="2"/>
    </font>
    <font>
      <b/>
      <i/>
      <sz val="9"/>
      <color indexed="8"/>
      <name val="Lucida Sans"/>
      <family val="2"/>
    </font>
    <font>
      <i/>
      <u val="single"/>
      <sz val="9"/>
      <color indexed="8"/>
      <name val="Lucida Sans"/>
      <family val="2"/>
    </font>
    <font>
      <sz val="8"/>
      <color indexed="8"/>
      <name val="Lucida Sans"/>
      <family val="2"/>
    </font>
    <font>
      <u val="single"/>
      <sz val="8"/>
      <color indexed="8"/>
      <name val="Lucida Sans"/>
      <family val="2"/>
    </font>
    <font>
      <b/>
      <sz val="8"/>
      <color indexed="8"/>
      <name val="Lucida Sans"/>
      <family val="2"/>
    </font>
    <font>
      <sz val="9"/>
      <color indexed="8"/>
      <name val="ZapfDingbats"/>
      <family val="5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22"/>
      </top>
      <bottom style="thin">
        <color indexed="9"/>
      </bottom>
    </border>
    <border>
      <left style="thin">
        <color indexed="56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22"/>
      </right>
      <top>
        <color indexed="63"/>
      </top>
      <bottom style="thin">
        <color indexed="9"/>
      </bottom>
    </border>
    <border>
      <left style="thin">
        <color indexed="22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56"/>
      </right>
      <top>
        <color indexed="63"/>
      </top>
      <bottom style="thin">
        <color indexed="9"/>
      </bottom>
    </border>
    <border>
      <left style="thin">
        <color indexed="56"/>
      </left>
      <right style="thin">
        <color indexed="9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 style="thin">
        <color indexed="22"/>
      </left>
      <right style="thin">
        <color indexed="9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56"/>
      </right>
      <top style="thin">
        <color indexed="22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56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56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56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56"/>
      </right>
      <top style="thin">
        <color indexed="9"/>
      </top>
      <bottom style="thin">
        <color indexed="9"/>
      </bottom>
    </border>
    <border>
      <left style="thin">
        <color indexed="56"/>
      </left>
      <right style="thin">
        <color indexed="9"/>
      </right>
      <top style="thin">
        <color indexed="9"/>
      </top>
      <bottom style="thin">
        <color indexed="56"/>
      </bottom>
    </border>
    <border>
      <left>
        <color indexed="63"/>
      </left>
      <right style="thin">
        <color indexed="22"/>
      </right>
      <top style="thin">
        <color indexed="9"/>
      </top>
      <bottom style="thin">
        <color indexed="56"/>
      </bottom>
    </border>
    <border>
      <left style="thin">
        <color indexed="22"/>
      </left>
      <right style="thin">
        <color indexed="9"/>
      </right>
      <top style="thin">
        <color indexed="9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9"/>
      </top>
      <bottom style="thin">
        <color indexed="56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56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22"/>
      </left>
      <right style="thin">
        <color indexed="56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9"/>
      </top>
      <bottom style="thin">
        <color indexed="22"/>
      </bottom>
    </border>
    <border>
      <left style="thin">
        <color indexed="22"/>
      </left>
      <right style="thin">
        <color indexed="56"/>
      </right>
      <top style="thin">
        <color indexed="9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56"/>
      </bottom>
    </border>
    <border>
      <left style="thin">
        <color indexed="22"/>
      </left>
      <right style="thin">
        <color indexed="56"/>
      </right>
      <top style="thin">
        <color indexed="9"/>
      </top>
      <bottom style="thin">
        <color indexed="56"/>
      </bottom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56"/>
      </bottom>
    </border>
    <border>
      <left style="thin">
        <color indexed="22"/>
      </left>
      <right>
        <color indexed="63"/>
      </right>
      <top style="thin">
        <color indexed="9"/>
      </top>
      <bottom style="thin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6"/>
      </right>
      <top style="thin">
        <color indexed="8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8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8"/>
      </top>
      <bottom style="thin">
        <color indexed="26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6"/>
      </bottom>
    </border>
    <border>
      <left style="thin">
        <color indexed="8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8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8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6"/>
      </bottom>
    </border>
    <border>
      <left style="thin">
        <color indexed="8"/>
      </left>
      <right style="thin">
        <color indexed="8"/>
      </right>
      <top style="thin">
        <color indexed="26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26"/>
      </top>
      <bottom style="thin">
        <color indexed="2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55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26"/>
      </top>
      <bottom style="thin">
        <color indexed="8"/>
      </bottom>
    </border>
    <border>
      <left style="thin">
        <color indexed="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26"/>
      </top>
      <bottom style="thin">
        <color indexed="8"/>
      </bottom>
    </border>
    <border>
      <left style="thin">
        <color indexed="26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6"/>
      </left>
      <right style="thin">
        <color indexed="8"/>
      </right>
      <top style="thin">
        <color indexed="26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9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6"/>
      </left>
      <right style="thin">
        <color indexed="22"/>
      </right>
      <top style="thin">
        <color indexed="56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22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22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6" xfId="0" applyBorder="1" applyAlignment="1">
      <alignment/>
    </xf>
    <xf numFmtId="0" fontId="3" fillId="34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17" xfId="0" applyBorder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0" fontId="3" fillId="0" borderId="20" xfId="0" applyFont="1" applyBorder="1" applyAlignment="1">
      <alignment horizontal="right"/>
    </xf>
    <xf numFmtId="1" fontId="13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1" fontId="13" fillId="0" borderId="30" xfId="0" applyNumberFormat="1" applyFon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" fontId="13" fillId="0" borderId="32" xfId="0" applyNumberFormat="1" applyFont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35" borderId="35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6" xfId="0" applyFill="1" applyBorder="1" applyAlignment="1">
      <alignment/>
    </xf>
    <xf numFmtId="1" fontId="3" fillId="0" borderId="32" xfId="0" applyNumberFormat="1" applyFont="1" applyBorder="1" applyAlignment="1">
      <alignment horizontal="center" vertical="center"/>
    </xf>
    <xf numFmtId="1" fontId="7" fillId="0" borderId="37" xfId="0" applyNumberFormat="1" applyFont="1" applyBorder="1" applyAlignment="1">
      <alignment horizontal="center" vertical="center"/>
    </xf>
    <xf numFmtId="1" fontId="0" fillId="0" borderId="14" xfId="0" applyNumberFormat="1" applyBorder="1" applyAlignment="1">
      <alignment/>
    </xf>
    <xf numFmtId="1" fontId="3" fillId="0" borderId="30" xfId="0" applyNumberFormat="1" applyFont="1" applyBorder="1" applyAlignment="1">
      <alignment horizontal="center" vertical="center"/>
    </xf>
    <xf numFmtId="1" fontId="7" fillId="0" borderId="36" xfId="0" applyNumberFormat="1" applyFont="1" applyBorder="1" applyAlignment="1">
      <alignment horizontal="center" vertical="center"/>
    </xf>
    <xf numFmtId="1" fontId="3" fillId="0" borderId="38" xfId="0" applyNumberFormat="1" applyFont="1" applyBorder="1" applyAlignment="1">
      <alignment horizontal="center" vertical="center"/>
    </xf>
    <xf numFmtId="1" fontId="7" fillId="0" borderId="39" xfId="0" applyNumberFormat="1" applyFont="1" applyBorder="1" applyAlignment="1">
      <alignment horizontal="center" vertical="center"/>
    </xf>
    <xf numFmtId="1" fontId="3" fillId="0" borderId="40" xfId="0" applyNumberFormat="1" applyFont="1" applyBorder="1" applyAlignment="1">
      <alignment horizontal="center" vertical="center"/>
    </xf>
    <xf numFmtId="1" fontId="7" fillId="0" borderId="41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7" fillId="0" borderId="4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7" fillId="0" borderId="43" xfId="0" applyNumberFormat="1" applyFont="1" applyBorder="1" applyAlignment="1">
      <alignment horizontal="center" vertical="center"/>
    </xf>
    <xf numFmtId="1" fontId="12" fillId="34" borderId="32" xfId="0" applyNumberFormat="1" applyFont="1" applyFill="1" applyBorder="1" applyAlignment="1">
      <alignment horizontal="center" vertical="center"/>
    </xf>
    <xf numFmtId="1" fontId="12" fillId="34" borderId="36" xfId="0" applyNumberFormat="1" applyFont="1" applyFill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1" fontId="12" fillId="34" borderId="37" xfId="0" applyNumberFormat="1" applyFont="1" applyFill="1" applyBorder="1" applyAlignment="1">
      <alignment horizontal="center" vertical="center"/>
    </xf>
    <xf numFmtId="0" fontId="0" fillId="35" borderId="37" xfId="0" applyFill="1" applyBorder="1" applyAlignment="1">
      <alignment/>
    </xf>
    <xf numFmtId="0" fontId="0" fillId="35" borderId="34" xfId="0" applyFill="1" applyBorder="1" applyAlignment="1">
      <alignment/>
    </xf>
    <xf numFmtId="1" fontId="7" fillId="0" borderId="46" xfId="0" applyNumberFormat="1" applyFont="1" applyBorder="1" applyAlignment="1">
      <alignment horizontal="center" vertical="center"/>
    </xf>
    <xf numFmtId="1" fontId="7" fillId="0" borderId="47" xfId="0" applyNumberFormat="1" applyFont="1" applyBorder="1" applyAlignment="1">
      <alignment horizontal="center" vertical="center"/>
    </xf>
    <xf numFmtId="1" fontId="12" fillId="34" borderId="48" xfId="0" applyNumberFormat="1" applyFont="1" applyFill="1" applyBorder="1" applyAlignment="1">
      <alignment horizontal="center" vertical="center"/>
    </xf>
    <xf numFmtId="0" fontId="0" fillId="35" borderId="43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49" xfId="0" applyFill="1" applyBorder="1" applyAlignment="1">
      <alignment/>
    </xf>
    <xf numFmtId="0" fontId="0" fillId="35" borderId="50" xfId="0" applyFill="1" applyBorder="1" applyAlignment="1">
      <alignment/>
    </xf>
    <xf numFmtId="0" fontId="0" fillId="35" borderId="51" xfId="0" applyFill="1" applyBorder="1" applyAlignment="1">
      <alignment/>
    </xf>
    <xf numFmtId="0" fontId="0" fillId="35" borderId="40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52" xfId="0" applyFill="1" applyBorder="1" applyAlignment="1">
      <alignment/>
    </xf>
    <xf numFmtId="1" fontId="13" fillId="0" borderId="38" xfId="0" applyNumberFormat="1" applyFont="1" applyBorder="1" applyAlignment="1">
      <alignment horizontal="center" vertical="center"/>
    </xf>
    <xf numFmtId="1" fontId="0" fillId="0" borderId="53" xfId="0" applyNumberFormat="1" applyBorder="1" applyAlignment="1">
      <alignment horizontal="center" vertical="center"/>
    </xf>
    <xf numFmtId="0" fontId="0" fillId="35" borderId="54" xfId="0" applyFill="1" applyBorder="1" applyAlignment="1">
      <alignment/>
    </xf>
    <xf numFmtId="0" fontId="0" fillId="0" borderId="14" xfId="0" applyFont="1" applyBorder="1" applyAlignment="1">
      <alignment horizontal="left"/>
    </xf>
    <xf numFmtId="0" fontId="6" fillId="0" borderId="55" xfId="0" applyFont="1" applyBorder="1" applyAlignment="1">
      <alignment/>
    </xf>
    <xf numFmtId="1" fontId="7" fillId="0" borderId="55" xfId="0" applyNumberFormat="1" applyFont="1" applyBorder="1" applyAlignment="1">
      <alignment horizontal="center" vertical="center"/>
    </xf>
    <xf numFmtId="0" fontId="5" fillId="0" borderId="56" xfId="0" applyFont="1" applyBorder="1" applyAlignment="1">
      <alignment/>
    </xf>
    <xf numFmtId="1" fontId="0" fillId="0" borderId="56" xfId="0" applyNumberFormat="1" applyBorder="1" applyAlignment="1">
      <alignment horizontal="center" vertical="center"/>
    </xf>
    <xf numFmtId="0" fontId="6" fillId="0" borderId="57" xfId="0" applyFont="1" applyBorder="1" applyAlignment="1">
      <alignment/>
    </xf>
    <xf numFmtId="0" fontId="0" fillId="33" borderId="58" xfId="0" applyFill="1" applyBorder="1" applyAlignment="1">
      <alignment/>
    </xf>
    <xf numFmtId="0" fontId="0" fillId="33" borderId="59" xfId="0" applyFill="1" applyBorder="1" applyAlignment="1">
      <alignment/>
    </xf>
    <xf numFmtId="0" fontId="5" fillId="0" borderId="60" xfId="0" applyFont="1" applyBorder="1" applyAlignment="1">
      <alignment/>
    </xf>
    <xf numFmtId="0" fontId="0" fillId="33" borderId="61" xfId="0" applyFill="1" applyBorder="1" applyAlignment="1">
      <alignment/>
    </xf>
    <xf numFmtId="0" fontId="0" fillId="33" borderId="10" xfId="0" applyFill="1" applyBorder="1" applyAlignment="1">
      <alignment/>
    </xf>
    <xf numFmtId="1" fontId="7" fillId="0" borderId="55" xfId="0" applyNumberFormat="1" applyFont="1" applyBorder="1" applyAlignment="1">
      <alignment horizontal="center"/>
    </xf>
    <xf numFmtId="1" fontId="0" fillId="0" borderId="56" xfId="0" applyNumberFormat="1" applyBorder="1" applyAlignment="1">
      <alignment horizontal="center"/>
    </xf>
    <xf numFmtId="0" fontId="0" fillId="33" borderId="62" xfId="0" applyFill="1" applyBorder="1" applyAlignment="1">
      <alignment/>
    </xf>
    <xf numFmtId="0" fontId="0" fillId="0" borderId="14" xfId="0" applyFont="1" applyBorder="1" applyAlignment="1">
      <alignment/>
    </xf>
    <xf numFmtId="0" fontId="5" fillId="0" borderId="55" xfId="0" applyFont="1" applyBorder="1" applyAlignment="1">
      <alignment/>
    </xf>
    <xf numFmtId="1" fontId="0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0" fontId="6" fillId="0" borderId="56" xfId="0" applyFont="1" applyBorder="1" applyAlignment="1">
      <alignment/>
    </xf>
    <xf numFmtId="0" fontId="0" fillId="36" borderId="63" xfId="0" applyFill="1" applyBorder="1" applyAlignment="1">
      <alignment horizontal="center"/>
    </xf>
    <xf numFmtId="0" fontId="0" fillId="0" borderId="64" xfId="0" applyBorder="1" applyAlignment="1">
      <alignment/>
    </xf>
    <xf numFmtId="0" fontId="3" fillId="37" borderId="65" xfId="0" applyFont="1" applyFill="1" applyBorder="1" applyAlignment="1">
      <alignment horizontal="left" indent="2"/>
    </xf>
    <xf numFmtId="0" fontId="0" fillId="37" borderId="66" xfId="0" applyFill="1" applyBorder="1" applyAlignment="1">
      <alignment/>
    </xf>
    <xf numFmtId="0" fontId="0" fillId="37" borderId="67" xfId="0" applyFill="1" applyBorder="1" applyAlignment="1">
      <alignment/>
    </xf>
    <xf numFmtId="0" fontId="0" fillId="37" borderId="68" xfId="0" applyFill="1" applyBorder="1" applyAlignment="1">
      <alignment/>
    </xf>
    <xf numFmtId="0" fontId="0" fillId="37" borderId="69" xfId="0" applyFill="1" applyBorder="1" applyAlignment="1">
      <alignment/>
    </xf>
    <xf numFmtId="0" fontId="5" fillId="37" borderId="70" xfId="0" applyFont="1" applyFill="1" applyBorder="1" applyAlignment="1">
      <alignment/>
    </xf>
    <xf numFmtId="0" fontId="0" fillId="37" borderId="70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71" xfId="0" applyFill="1" applyBorder="1" applyAlignment="1">
      <alignment/>
    </xf>
    <xf numFmtId="0" fontId="0" fillId="37" borderId="72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0" xfId="0" applyFill="1" applyBorder="1" applyAlignment="1">
      <alignment/>
    </xf>
    <xf numFmtId="0" fontId="11" fillId="37" borderId="73" xfId="0" applyFont="1" applyFill="1" applyBorder="1" applyAlignment="1">
      <alignment/>
    </xf>
    <xf numFmtId="0" fontId="7" fillId="37" borderId="73" xfId="0" applyFont="1" applyFill="1" applyBorder="1" applyAlignment="1">
      <alignment horizontal="center" vertical="center"/>
    </xf>
    <xf numFmtId="0" fontId="7" fillId="37" borderId="68" xfId="0" applyFont="1" applyFill="1" applyBorder="1" applyAlignment="1">
      <alignment horizontal="center" vertical="center"/>
    </xf>
    <xf numFmtId="0" fontId="0" fillId="37" borderId="74" xfId="0" applyFill="1" applyBorder="1" applyAlignment="1">
      <alignment/>
    </xf>
    <xf numFmtId="0" fontId="10" fillId="37" borderId="61" xfId="0" applyFont="1" applyFill="1" applyBorder="1" applyAlignment="1">
      <alignment/>
    </xf>
    <xf numFmtId="0" fontId="0" fillId="37" borderId="61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7" borderId="75" xfId="0" applyFill="1" applyBorder="1" applyAlignment="1">
      <alignment/>
    </xf>
    <xf numFmtId="0" fontId="7" fillId="37" borderId="73" xfId="0" applyFont="1" applyFill="1" applyBorder="1" applyAlignment="1">
      <alignment horizontal="center"/>
    </xf>
    <xf numFmtId="0" fontId="0" fillId="38" borderId="76" xfId="0" applyFill="1" applyBorder="1" applyAlignment="1">
      <alignment/>
    </xf>
    <xf numFmtId="0" fontId="0" fillId="38" borderId="77" xfId="0" applyFill="1" applyBorder="1" applyAlignment="1">
      <alignment/>
    </xf>
    <xf numFmtId="0" fontId="10" fillId="37" borderId="78" xfId="0" applyFont="1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8" borderId="61" xfId="0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7" borderId="79" xfId="0" applyFill="1" applyBorder="1" applyAlignment="1">
      <alignment/>
    </xf>
    <xf numFmtId="0" fontId="0" fillId="37" borderId="61" xfId="0" applyFill="1" applyBorder="1" applyAlignment="1">
      <alignment horizontal="center"/>
    </xf>
    <xf numFmtId="0" fontId="0" fillId="38" borderId="12" xfId="0" applyFill="1" applyBorder="1" applyAlignment="1">
      <alignment/>
    </xf>
    <xf numFmtId="0" fontId="0" fillId="38" borderId="13" xfId="0" applyFill="1" applyBorder="1" applyAlignment="1">
      <alignment/>
    </xf>
    <xf numFmtId="0" fontId="0" fillId="37" borderId="80" xfId="0" applyFill="1" applyBorder="1" applyAlignment="1">
      <alignment/>
    </xf>
    <xf numFmtId="0" fontId="10" fillId="37" borderId="81" xfId="0" applyFont="1" applyFill="1" applyBorder="1" applyAlignment="1">
      <alignment horizontal="right"/>
    </xf>
    <xf numFmtId="0" fontId="5" fillId="37" borderId="81" xfId="0" applyFont="1" applyFill="1" applyBorder="1" applyAlignment="1">
      <alignment/>
    </xf>
    <xf numFmtId="0" fontId="0" fillId="37" borderId="81" xfId="0" applyFill="1" applyBorder="1" applyAlignment="1">
      <alignment/>
    </xf>
    <xf numFmtId="0" fontId="0" fillId="37" borderId="82" xfId="0" applyFill="1" applyBorder="1" applyAlignment="1">
      <alignment/>
    </xf>
    <xf numFmtId="0" fontId="9" fillId="0" borderId="17" xfId="0" applyFont="1" applyBorder="1" applyAlignment="1">
      <alignment horizontal="left" indent="2"/>
    </xf>
    <xf numFmtId="0" fontId="5" fillId="0" borderId="14" xfId="0" applyFont="1" applyBorder="1" applyAlignment="1">
      <alignment/>
    </xf>
    <xf numFmtId="0" fontId="7" fillId="0" borderId="55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/>
    </xf>
    <xf numFmtId="0" fontId="0" fillId="36" borderId="14" xfId="0" applyFill="1" applyBorder="1" applyAlignment="1">
      <alignment/>
    </xf>
    <xf numFmtId="0" fontId="0" fillId="0" borderId="60" xfId="0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15" fillId="0" borderId="86" xfId="0" applyFont="1" applyBorder="1" applyAlignment="1">
      <alignment horizontal="right" vertical="center"/>
    </xf>
    <xf numFmtId="0" fontId="0" fillId="0" borderId="87" xfId="0" applyBorder="1" applyAlignment="1">
      <alignment horizontal="center" vertical="center"/>
    </xf>
    <xf numFmtId="0" fontId="4" fillId="0" borderId="14" xfId="0" applyFont="1" applyBorder="1" applyAlignment="1">
      <alignment horizontal="left" indent="2"/>
    </xf>
    <xf numFmtId="0" fontId="0" fillId="0" borderId="88" xfId="0" applyBorder="1" applyAlignment="1">
      <alignment horizontal="right"/>
    </xf>
    <xf numFmtId="0" fontId="0" fillId="0" borderId="14" xfId="0" applyBorder="1" applyAlignment="1">
      <alignment horizontal="center"/>
    </xf>
    <xf numFmtId="0" fontId="6" fillId="0" borderId="83" xfId="0" applyFont="1" applyBorder="1" applyAlignment="1">
      <alignment/>
    </xf>
    <xf numFmtId="0" fontId="16" fillId="0" borderId="19" xfId="0" applyFont="1" applyBorder="1" applyAlignment="1">
      <alignment horizontal="left"/>
    </xf>
    <xf numFmtId="0" fontId="5" fillId="0" borderId="84" xfId="0" applyFont="1" applyBorder="1" applyAlignment="1">
      <alignment/>
    </xf>
    <xf numFmtId="166" fontId="0" fillId="0" borderId="56" xfId="0" applyNumberFormat="1" applyBorder="1" applyAlignment="1">
      <alignment horizontal="center" vertical="center"/>
    </xf>
    <xf numFmtId="0" fontId="11" fillId="0" borderId="55" xfId="0" applyFont="1" applyBorder="1" applyAlignment="1">
      <alignment/>
    </xf>
    <xf numFmtId="0" fontId="10" fillId="0" borderId="56" xfId="0" applyFont="1" applyBorder="1" applyAlignment="1">
      <alignment/>
    </xf>
    <xf numFmtId="0" fontId="11" fillId="0" borderId="57" xfId="0" applyFont="1" applyBorder="1" applyAlignment="1">
      <alignment/>
    </xf>
    <xf numFmtId="0" fontId="10" fillId="0" borderId="60" xfId="0" applyFont="1" applyBorder="1" applyAlignment="1">
      <alignment/>
    </xf>
    <xf numFmtId="166" fontId="7" fillId="0" borderId="55" xfId="0" applyNumberFormat="1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166" fontId="14" fillId="0" borderId="85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89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1" fontId="17" fillId="0" borderId="90" xfId="0" applyNumberFormat="1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2" fontId="17" fillId="0" borderId="61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/>
    </xf>
    <xf numFmtId="0" fontId="17" fillId="0" borderId="89" xfId="0" applyFont="1" applyBorder="1" applyAlignment="1">
      <alignment/>
    </xf>
    <xf numFmtId="0" fontId="17" fillId="33" borderId="58" xfId="0" applyFont="1" applyFill="1" applyBorder="1" applyAlignment="1">
      <alignment/>
    </xf>
    <xf numFmtId="0" fontId="17" fillId="0" borderId="60" xfId="0" applyFont="1" applyBorder="1" applyAlignment="1">
      <alignment/>
    </xf>
    <xf numFmtId="0" fontId="17" fillId="33" borderId="10" xfId="0" applyFont="1" applyFill="1" applyBorder="1" applyAlignment="1">
      <alignment/>
    </xf>
    <xf numFmtId="0" fontId="17" fillId="0" borderId="56" xfId="0" applyFont="1" applyBorder="1" applyAlignment="1">
      <alignment/>
    </xf>
    <xf numFmtId="0" fontId="17" fillId="33" borderId="62" xfId="0" applyFont="1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9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92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95" xfId="0" applyBorder="1" applyAlignment="1">
      <alignment/>
    </xf>
    <xf numFmtId="2" fontId="0" fillId="0" borderId="96" xfId="0" applyNumberFormat="1" applyBorder="1" applyAlignment="1">
      <alignment/>
    </xf>
    <xf numFmtId="0" fontId="0" fillId="0" borderId="87" xfId="0" applyBorder="1" applyAlignment="1">
      <alignment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0" fillId="0" borderId="99" xfId="0" applyBorder="1" applyAlignment="1">
      <alignment/>
    </xf>
    <xf numFmtId="0" fontId="19" fillId="0" borderId="89" xfId="0" applyFont="1" applyBorder="1" applyAlignment="1">
      <alignment/>
    </xf>
    <xf numFmtId="1" fontId="8" fillId="0" borderId="55" xfId="0" applyNumberFormat="1" applyFont="1" applyBorder="1" applyAlignment="1">
      <alignment horizontal="center" vertical="center"/>
    </xf>
    <xf numFmtId="0" fontId="11" fillId="0" borderId="56" xfId="0" applyFont="1" applyBorder="1" applyAlignment="1">
      <alignment/>
    </xf>
    <xf numFmtId="0" fontId="7" fillId="0" borderId="56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 indent="1"/>
    </xf>
    <xf numFmtId="0" fontId="20" fillId="0" borderId="0" xfId="0" applyFont="1" applyAlignment="1" quotePrefix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right" vertical="center"/>
    </xf>
    <xf numFmtId="1" fontId="21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1" fillId="0" borderId="0" xfId="0" applyFont="1" applyBorder="1" applyAlignment="1">
      <alignment horizontal="right" indent="1"/>
    </xf>
    <xf numFmtId="0" fontId="21" fillId="0" borderId="0" xfId="0" applyFont="1" applyBorder="1" applyAlignment="1">
      <alignment vertical="center"/>
    </xf>
    <xf numFmtId="1" fontId="20" fillId="0" borderId="0" xfId="0" applyNumberFormat="1" applyFont="1" applyBorder="1" applyAlignment="1">
      <alignment horizontal="right" indent="1"/>
    </xf>
    <xf numFmtId="0" fontId="21" fillId="0" borderId="0" xfId="0" applyFont="1" applyFill="1" applyBorder="1" applyAlignment="1">
      <alignment horizontal="left" vertical="center"/>
    </xf>
    <xf numFmtId="1" fontId="21" fillId="0" borderId="0" xfId="0" applyNumberFormat="1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right" indent="1"/>
    </xf>
    <xf numFmtId="0" fontId="21" fillId="0" borderId="0" xfId="0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1" fillId="0" borderId="0" xfId="0" applyFont="1" applyAlignment="1">
      <alignment/>
    </xf>
    <xf numFmtId="0" fontId="29" fillId="0" borderId="0" xfId="0" applyFont="1" applyAlignment="1">
      <alignment horizontal="center"/>
    </xf>
    <xf numFmtId="0" fontId="21" fillId="0" borderId="0" xfId="0" applyFont="1" applyAlignment="1" quotePrefix="1">
      <alignment horizontal="left" vertical="center"/>
    </xf>
    <xf numFmtId="0" fontId="23" fillId="0" borderId="0" xfId="0" applyFont="1" applyAlignment="1">
      <alignment/>
    </xf>
    <xf numFmtId="176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176" fontId="26" fillId="0" borderId="0" xfId="0" applyNumberFormat="1" applyFont="1" applyAlignment="1">
      <alignment horizontal="center"/>
    </xf>
    <xf numFmtId="1" fontId="20" fillId="0" borderId="0" xfId="0" applyNumberFormat="1" applyFont="1" applyFill="1" applyBorder="1" applyAlignment="1">
      <alignment horizontal="center" vertical="center"/>
    </xf>
    <xf numFmtId="0" fontId="26" fillId="0" borderId="100" xfId="0" applyFont="1" applyBorder="1" applyAlignment="1">
      <alignment/>
    </xf>
    <xf numFmtId="0" fontId="26" fillId="0" borderId="100" xfId="0" applyFont="1" applyFill="1" applyBorder="1" applyAlignment="1">
      <alignment vertical="center"/>
    </xf>
    <xf numFmtId="0" fontId="21" fillId="0" borderId="100" xfId="0" applyFont="1" applyBorder="1" applyAlignment="1">
      <alignment/>
    </xf>
    <xf numFmtId="0" fontId="0" fillId="0" borderId="101" xfId="0" applyFont="1" applyBorder="1" applyAlignment="1">
      <alignment horizontal="center"/>
    </xf>
    <xf numFmtId="0" fontId="0" fillId="0" borderId="102" xfId="0" applyFont="1" applyBorder="1" applyAlignment="1">
      <alignment horizontal="center"/>
    </xf>
    <xf numFmtId="0" fontId="0" fillId="0" borderId="103" xfId="0" applyFont="1" applyBorder="1" applyAlignment="1">
      <alignment horizontal="center"/>
    </xf>
    <xf numFmtId="0" fontId="0" fillId="0" borderId="104" xfId="0" applyFont="1" applyBorder="1" applyAlignment="1">
      <alignment horizontal="center" vertical="center" textRotation="90"/>
    </xf>
    <xf numFmtId="0" fontId="5" fillId="0" borderId="105" xfId="0" applyFont="1" applyBorder="1" applyAlignment="1">
      <alignment horizontal="center" vertical="center"/>
    </xf>
    <xf numFmtId="0" fontId="10" fillId="37" borderId="105" xfId="0" applyFont="1" applyFill="1" applyBorder="1" applyAlignment="1">
      <alignment horizontal="center" vertical="center"/>
    </xf>
    <xf numFmtId="0" fontId="18" fillId="0" borderId="105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4"/>
        </patternFill>
      </fill>
    </dxf>
    <dxf>
      <font>
        <b/>
        <i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  <sz val="11"/>
        <color rgb="FF000000"/>
      </font>
      <fill>
        <patternFill patternType="solid">
          <fgColor rgb="FFC0C0C0"/>
          <bgColor rgb="FFCCCCFF"/>
        </patternFill>
      </fill>
      <border/>
    </dxf>
    <dxf>
      <font>
        <b val="0"/>
        <sz val="11"/>
        <color rgb="FF000000"/>
      </font>
      <fill>
        <patternFill patternType="solid">
          <fgColor rgb="FF969696"/>
          <bgColor rgb="FFA4A4A4"/>
        </patternFill>
      </fill>
      <border/>
    </dxf>
    <dxf>
      <font>
        <b val="0"/>
        <sz val="11"/>
        <color rgb="FF000000"/>
      </font>
      <fill>
        <patternFill patternType="solid">
          <fgColor rgb="FFB8B8B8"/>
          <bgColor rgb="FFC0C0C0"/>
        </patternFill>
      </fill>
      <border/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4A4A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8B8B8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6"/>
  <sheetViews>
    <sheetView showGridLines="0" tabSelected="1" zoomScalePageLayoutView="0" workbookViewId="0" topLeftCell="A1">
      <selection activeCell="A2" sqref="A2"/>
    </sheetView>
  </sheetViews>
  <sheetFormatPr defaultColWidth="9.140625" defaultRowHeight="15"/>
  <cols>
    <col min="1" max="6" width="2.7109375" style="196" customWidth="1"/>
    <col min="7" max="9" width="8.7109375" style="196" customWidth="1"/>
    <col min="10" max="10" width="34.8515625" style="196" bestFit="1" customWidth="1"/>
    <col min="11" max="11" width="3.57421875" style="196" customWidth="1"/>
    <col min="12" max="14" width="11.57421875" style="196" customWidth="1"/>
    <col min="15" max="15" width="17.7109375" style="196" customWidth="1"/>
    <col min="16" max="16384" width="9.140625" style="196" customWidth="1"/>
  </cols>
  <sheetData>
    <row r="1" spans="1:14" ht="12">
      <c r="A1" s="194" t="s">
        <v>106</v>
      </c>
      <c r="B1" s="195"/>
      <c r="C1" s="195"/>
      <c r="D1" s="195"/>
      <c r="E1" s="195"/>
      <c r="F1" s="195"/>
      <c r="G1" s="195"/>
      <c r="J1" s="195"/>
      <c r="K1" s="195"/>
      <c r="L1" s="195"/>
      <c r="M1" s="195"/>
      <c r="N1" s="195"/>
    </row>
    <row r="2" spans="1:9" ht="12">
      <c r="A2" s="195"/>
      <c r="B2" s="195"/>
      <c r="C2" s="195"/>
      <c r="D2" s="195"/>
      <c r="E2" s="195"/>
      <c r="F2" s="195"/>
      <c r="G2" s="197"/>
      <c r="H2" s="198"/>
      <c r="I2" s="198"/>
    </row>
    <row r="3" spans="1:12" ht="12">
      <c r="A3" s="199" t="s">
        <v>46</v>
      </c>
      <c r="C3" s="199"/>
      <c r="D3" s="199"/>
      <c r="E3" s="199"/>
      <c r="F3" s="199"/>
      <c r="I3" s="195"/>
      <c r="J3" s="195"/>
      <c r="K3" s="195"/>
      <c r="L3" s="195"/>
    </row>
    <row r="4" spans="1:12" ht="12">
      <c r="A4" s="195"/>
      <c r="K4" s="235" t="s">
        <v>100</v>
      </c>
      <c r="L4" s="195"/>
    </row>
    <row r="5" spans="1:12" ht="12">
      <c r="A5" s="195"/>
      <c r="B5" s="200" t="s">
        <v>68</v>
      </c>
      <c r="K5" s="195"/>
      <c r="L5" s="195"/>
    </row>
    <row r="6" spans="1:4" ht="12">
      <c r="A6" s="197"/>
      <c r="D6" s="201" t="s">
        <v>79</v>
      </c>
    </row>
    <row r="7" spans="1:11" ht="12">
      <c r="A7" s="197"/>
      <c r="C7" s="195"/>
      <c r="G7" s="202" t="s">
        <v>80</v>
      </c>
      <c r="H7" s="203" t="s">
        <v>7</v>
      </c>
      <c r="J7" s="203" t="s">
        <v>56</v>
      </c>
      <c r="K7" s="242">
        <v>1</v>
      </c>
    </row>
    <row r="8" spans="1:11" ht="12">
      <c r="A8" s="195"/>
      <c r="B8" s="195"/>
      <c r="C8" s="195"/>
      <c r="G8" s="202" t="s">
        <v>80</v>
      </c>
      <c r="H8" s="203" t="s">
        <v>8</v>
      </c>
      <c r="J8" s="203" t="s">
        <v>57</v>
      </c>
      <c r="K8" s="242">
        <f>K7+1</f>
        <v>2</v>
      </c>
    </row>
    <row r="9" spans="1:11" ht="12">
      <c r="A9" s="195"/>
      <c r="B9" s="195"/>
      <c r="C9" s="195"/>
      <c r="E9" s="204" t="s">
        <v>6</v>
      </c>
      <c r="F9" s="204"/>
      <c r="H9" s="203"/>
      <c r="I9" s="203"/>
      <c r="J9" s="203"/>
      <c r="K9" s="243"/>
    </row>
    <row r="10" spans="1:11" ht="12">
      <c r="A10" s="195"/>
      <c r="B10" s="195"/>
      <c r="G10" s="205" t="s">
        <v>43</v>
      </c>
      <c r="H10" s="203" t="s">
        <v>72</v>
      </c>
      <c r="I10" s="203"/>
      <c r="J10" s="203"/>
      <c r="K10" s="243"/>
    </row>
    <row r="11" spans="1:11" ht="12">
      <c r="A11" s="195"/>
      <c r="B11" s="195"/>
      <c r="G11" s="205" t="s">
        <v>42</v>
      </c>
      <c r="H11" s="203" t="s">
        <v>73</v>
      </c>
      <c r="I11" s="203"/>
      <c r="J11" s="203"/>
      <c r="K11" s="243"/>
    </row>
    <row r="12" spans="1:11" ht="12">
      <c r="A12" s="195"/>
      <c r="G12" s="205" t="s">
        <v>49</v>
      </c>
      <c r="H12" s="203" t="s">
        <v>92</v>
      </c>
      <c r="I12" s="203"/>
      <c r="J12" s="203"/>
      <c r="K12" s="243"/>
    </row>
    <row r="13" spans="1:11" ht="12">
      <c r="A13" s="195"/>
      <c r="H13" s="197"/>
      <c r="I13" s="206"/>
      <c r="K13" s="244"/>
    </row>
    <row r="14" spans="1:11" ht="12">
      <c r="A14" s="195"/>
      <c r="B14" s="207" t="s">
        <v>69</v>
      </c>
      <c r="H14" s="197"/>
      <c r="I14" s="206"/>
      <c r="K14" s="244"/>
    </row>
    <row r="15" spans="1:11" ht="12">
      <c r="A15" s="195"/>
      <c r="B15" s="195"/>
      <c r="E15" s="195"/>
      <c r="F15" s="195"/>
      <c r="G15" s="208" t="s">
        <v>9</v>
      </c>
      <c r="H15" s="198">
        <v>1.4</v>
      </c>
      <c r="I15" s="238" t="s">
        <v>63</v>
      </c>
      <c r="K15" s="245">
        <f>K8+1</f>
        <v>3</v>
      </c>
    </row>
    <row r="16" spans="1:11" ht="12">
      <c r="A16" s="195"/>
      <c r="G16" s="202" t="s">
        <v>83</v>
      </c>
      <c r="H16" s="198">
        <v>1.4</v>
      </c>
      <c r="I16" s="238" t="s">
        <v>81</v>
      </c>
      <c r="J16" s="221" t="s">
        <v>76</v>
      </c>
      <c r="K16" s="242">
        <f>K15+1</f>
        <v>4</v>
      </c>
    </row>
    <row r="17" spans="1:11" ht="12">
      <c r="A17" s="195"/>
      <c r="G17" s="202" t="s">
        <v>83</v>
      </c>
      <c r="H17" s="198">
        <v>1.5</v>
      </c>
      <c r="I17" s="238" t="s">
        <v>81</v>
      </c>
      <c r="J17" s="221" t="s">
        <v>77</v>
      </c>
      <c r="K17" s="242">
        <f>K16+1</f>
        <v>5</v>
      </c>
    </row>
    <row r="18" spans="1:11" ht="12">
      <c r="A18" s="195"/>
      <c r="G18" s="202" t="s">
        <v>83</v>
      </c>
      <c r="H18" s="198">
        <v>1.55</v>
      </c>
      <c r="I18" s="238" t="s">
        <v>81</v>
      </c>
      <c r="J18" s="221" t="s">
        <v>57</v>
      </c>
      <c r="K18" s="242">
        <f>K17+1</f>
        <v>6</v>
      </c>
    </row>
    <row r="19" spans="1:11" ht="12">
      <c r="A19" s="195"/>
      <c r="K19" s="244"/>
    </row>
    <row r="20" spans="1:11" ht="12">
      <c r="A20" s="195"/>
      <c r="B20" s="194" t="s">
        <v>71</v>
      </c>
      <c r="E20" s="209"/>
      <c r="F20" s="209"/>
      <c r="J20" s="195"/>
      <c r="K20" s="244"/>
    </row>
    <row r="21" spans="1:11" ht="12">
      <c r="A21" s="195"/>
      <c r="G21" s="208" t="s">
        <v>48</v>
      </c>
      <c r="H21" s="210">
        <v>0.9</v>
      </c>
      <c r="I21" s="196" t="s">
        <v>54</v>
      </c>
      <c r="K21" s="245">
        <f>K18+1</f>
        <v>7</v>
      </c>
    </row>
    <row r="22" spans="1:11" ht="12">
      <c r="A22" s="195"/>
      <c r="G22" s="208"/>
      <c r="H22" s="210"/>
      <c r="K22" s="244"/>
    </row>
    <row r="23" spans="1:11" ht="12">
      <c r="A23" s="195"/>
      <c r="B23" s="200" t="s">
        <v>70</v>
      </c>
      <c r="E23" s="206"/>
      <c r="F23" s="206"/>
      <c r="H23" s="210"/>
      <c r="K23" s="244"/>
    </row>
    <row r="24" spans="1:11" ht="12">
      <c r="A24" s="195"/>
      <c r="E24" s="205"/>
      <c r="F24" s="205" t="s">
        <v>74</v>
      </c>
      <c r="G24" s="202" t="s">
        <v>50</v>
      </c>
      <c r="H24" s="211">
        <v>0.89</v>
      </c>
      <c r="I24" s="203" t="s">
        <v>51</v>
      </c>
      <c r="K24" s="245">
        <f>K21+1</f>
        <v>8</v>
      </c>
    </row>
    <row r="25" spans="1:11" ht="12">
      <c r="A25" s="195"/>
      <c r="E25" s="205"/>
      <c r="F25" s="205" t="s">
        <v>75</v>
      </c>
      <c r="G25" s="202" t="s">
        <v>52</v>
      </c>
      <c r="H25" s="203" t="s">
        <v>81</v>
      </c>
      <c r="I25" s="203"/>
      <c r="K25" s="242">
        <f>K24+1</f>
        <v>9</v>
      </c>
    </row>
    <row r="26" spans="1:11" ht="12">
      <c r="A26" s="195"/>
      <c r="D26" s="195"/>
      <c r="E26" s="195"/>
      <c r="F26" s="195"/>
      <c r="G26" s="202" t="s">
        <v>53</v>
      </c>
      <c r="H26" s="192" t="s">
        <v>82</v>
      </c>
      <c r="I26" s="203"/>
      <c r="K26" s="242">
        <f>K25+1</f>
        <v>10</v>
      </c>
    </row>
    <row r="27" spans="1:8" ht="12">
      <c r="A27" s="195"/>
      <c r="D27" s="195"/>
      <c r="E27" s="195"/>
      <c r="F27" s="195"/>
      <c r="G27" s="208"/>
      <c r="H27" s="212"/>
    </row>
    <row r="28" spans="1:7" ht="12">
      <c r="A28" s="236" t="s">
        <v>96</v>
      </c>
      <c r="B28" s="237"/>
      <c r="C28" s="212"/>
      <c r="E28" s="212"/>
      <c r="F28" s="212"/>
      <c r="G28" s="195"/>
    </row>
    <row r="29" spans="1:2" ht="12">
      <c r="A29" s="234"/>
      <c r="B29" s="237" t="s">
        <v>97</v>
      </c>
    </row>
    <row r="30" spans="1:2" ht="12">
      <c r="A30" s="234"/>
      <c r="B30" s="237" t="s">
        <v>98</v>
      </c>
    </row>
    <row r="31" spans="1:2" ht="12">
      <c r="A31" s="234"/>
      <c r="B31" s="237" t="s">
        <v>99</v>
      </c>
    </row>
    <row r="32" spans="1:12" ht="12">
      <c r="A32" s="247"/>
      <c r="B32" s="248"/>
      <c r="C32" s="249"/>
      <c r="D32" s="249"/>
      <c r="E32" s="249"/>
      <c r="F32" s="249"/>
      <c r="G32" s="249"/>
      <c r="H32" s="249"/>
      <c r="I32" s="249"/>
      <c r="J32" s="249"/>
      <c r="K32" s="249"/>
      <c r="L32" s="249"/>
    </row>
    <row r="33" spans="1:2" ht="12">
      <c r="A33" s="195"/>
      <c r="B33" s="192"/>
    </row>
    <row r="34" spans="1:2" ht="12">
      <c r="A34" s="213" t="s">
        <v>60</v>
      </c>
      <c r="B34" s="192"/>
    </row>
    <row r="35" spans="3:11" ht="12">
      <c r="C35" s="213"/>
      <c r="D35" s="213"/>
      <c r="E35" s="213"/>
      <c r="F35" s="213"/>
      <c r="G35" s="195"/>
      <c r="K35" s="235" t="s">
        <v>105</v>
      </c>
    </row>
    <row r="36" spans="2:15" ht="12">
      <c r="B36" s="214" t="s">
        <v>59</v>
      </c>
      <c r="D36" s="214"/>
      <c r="E36" s="214"/>
      <c r="F36" s="214"/>
      <c r="H36" s="214"/>
      <c r="O36" s="195"/>
    </row>
    <row r="37" spans="7:15" ht="12">
      <c r="G37" s="195"/>
      <c r="H37" s="193" t="s">
        <v>2</v>
      </c>
      <c r="I37" s="193" t="s">
        <v>3</v>
      </c>
      <c r="O37" s="195"/>
    </row>
    <row r="38" spans="7:15" ht="12">
      <c r="G38" s="197" t="s">
        <v>4</v>
      </c>
      <c r="H38" s="198">
        <v>158</v>
      </c>
      <c r="I38" s="198">
        <v>160</v>
      </c>
      <c r="O38" s="195"/>
    </row>
    <row r="39" spans="7:15" ht="12">
      <c r="G39" s="197" t="s">
        <v>5</v>
      </c>
      <c r="H39" s="198">
        <v>126</v>
      </c>
      <c r="I39" s="198">
        <v>128</v>
      </c>
      <c r="O39" s="195"/>
    </row>
    <row r="40" spans="8:15" ht="12">
      <c r="H40" s="195"/>
      <c r="I40" s="197"/>
      <c r="J40" s="198"/>
      <c r="K40" s="198"/>
      <c r="O40" s="195"/>
    </row>
    <row r="41" spans="2:15" ht="12">
      <c r="B41" s="214" t="s">
        <v>58</v>
      </c>
      <c r="D41" s="214"/>
      <c r="E41" s="214"/>
      <c r="F41" s="214"/>
      <c r="H41" s="198"/>
      <c r="K41" s="198"/>
      <c r="O41" s="195"/>
    </row>
    <row r="42" spans="7:15" ht="12">
      <c r="G42" s="197"/>
      <c r="H42" s="198"/>
      <c r="K42" s="198"/>
      <c r="O42" s="195"/>
    </row>
    <row r="43" spans="2:15" ht="12">
      <c r="B43" s="215" t="s">
        <v>81</v>
      </c>
      <c r="E43" s="215"/>
      <c r="F43" s="215"/>
      <c r="G43" s="215"/>
      <c r="K43" s="198"/>
      <c r="O43" s="195"/>
    </row>
    <row r="44" spans="7:15" ht="12">
      <c r="G44" s="202" t="s">
        <v>80</v>
      </c>
      <c r="H44" s="203" t="s">
        <v>7</v>
      </c>
      <c r="I44" s="203"/>
      <c r="L44" s="198"/>
      <c r="O44" s="195"/>
    </row>
    <row r="45" spans="5:15" ht="12">
      <c r="E45" s="204" t="s">
        <v>6</v>
      </c>
      <c r="F45" s="204"/>
      <c r="H45" s="203"/>
      <c r="I45" s="203"/>
      <c r="O45" s="195"/>
    </row>
    <row r="46" spans="7:24" ht="12">
      <c r="G46" s="202" t="s">
        <v>43</v>
      </c>
      <c r="H46" s="203">
        <v>2300</v>
      </c>
      <c r="I46" s="203" t="s">
        <v>41</v>
      </c>
      <c r="O46" s="195"/>
      <c r="W46" s="195"/>
      <c r="X46" s="195"/>
    </row>
    <row r="47" spans="7:16" ht="12">
      <c r="G47" s="202" t="s">
        <v>42</v>
      </c>
      <c r="H47" s="203">
        <v>174.25</v>
      </c>
      <c r="I47" s="203" t="s">
        <v>44</v>
      </c>
      <c r="O47" s="195"/>
      <c r="P47" s="195"/>
    </row>
    <row r="48" spans="7:16" ht="12">
      <c r="G48" s="202" t="s">
        <v>49</v>
      </c>
      <c r="H48" s="203">
        <f>ROUND(H46/H47,2)</f>
        <v>13.2</v>
      </c>
      <c r="I48" s="203" t="s">
        <v>101</v>
      </c>
      <c r="P48" s="195"/>
    </row>
    <row r="49" spans="2:9" ht="12">
      <c r="B49" s="195"/>
      <c r="C49" s="195"/>
      <c r="E49" s="204" t="s">
        <v>61</v>
      </c>
      <c r="F49" s="204"/>
      <c r="H49" s="203"/>
      <c r="I49" s="203"/>
    </row>
    <row r="50" spans="2:9" ht="12">
      <c r="B50" s="195"/>
      <c r="C50" s="195"/>
      <c r="E50" s="195"/>
      <c r="F50" s="195"/>
      <c r="G50" s="216" t="s">
        <v>80</v>
      </c>
      <c r="H50" s="217" t="str">
        <f>" 33 * √("&amp;H46&amp;"/"&amp;H47&amp;")"</f>
        <v> 33 * √(2300/174.25)</v>
      </c>
      <c r="I50" s="203"/>
    </row>
    <row r="51" spans="2:11" ht="12">
      <c r="B51" s="195"/>
      <c r="C51" s="195"/>
      <c r="E51" s="195"/>
      <c r="F51" s="195"/>
      <c r="G51" s="218" t="s">
        <v>55</v>
      </c>
      <c r="H51" s="219">
        <f>ROUND(33*SQRT(H46/H47),0)</f>
        <v>120</v>
      </c>
      <c r="I51" s="220" t="s">
        <v>45</v>
      </c>
      <c r="J51" s="221" t="s">
        <v>62</v>
      </c>
      <c r="K51" s="242">
        <v>1</v>
      </c>
    </row>
    <row r="52" spans="2:15" ht="12">
      <c r="B52" s="195"/>
      <c r="C52" s="195"/>
      <c r="E52" s="195"/>
      <c r="F52" s="195"/>
      <c r="O52" s="195"/>
    </row>
    <row r="53" spans="2:15" ht="12">
      <c r="B53" s="191" t="s">
        <v>63</v>
      </c>
      <c r="C53" s="195"/>
      <c r="E53" s="191"/>
      <c r="F53" s="191"/>
      <c r="O53" s="195"/>
    </row>
    <row r="54" spans="2:15" ht="12">
      <c r="B54" s="195"/>
      <c r="C54" s="222" t="str">
        <f>"Vno : "&amp;H26</f>
        <v>Vno : Vc min &lt;= Vno &lt;= 0.89 Vne</v>
      </c>
      <c r="H54" s="212"/>
      <c r="N54" s="195"/>
      <c r="O54" s="195"/>
    </row>
    <row r="55" spans="2:15" ht="12">
      <c r="B55" s="195"/>
      <c r="D55" s="222"/>
      <c r="G55" s="208"/>
      <c r="H55" s="193" t="s">
        <v>45</v>
      </c>
      <c r="N55" s="195"/>
      <c r="O55" s="195"/>
    </row>
    <row r="56" spans="2:15" ht="12">
      <c r="B56" s="195"/>
      <c r="C56" s="195"/>
      <c r="D56" s="222"/>
      <c r="G56" s="223" t="s">
        <v>47</v>
      </c>
      <c r="H56" s="224">
        <f>0.89*H38</f>
        <v>140.62</v>
      </c>
      <c r="K56" s="242">
        <f>1+K51</f>
        <v>2</v>
      </c>
      <c r="N56" s="195"/>
      <c r="O56" s="195"/>
    </row>
    <row r="57" spans="2:15" ht="12">
      <c r="B57" s="195"/>
      <c r="C57" s="195"/>
      <c r="D57" s="222"/>
      <c r="G57" s="205" t="s">
        <v>80</v>
      </c>
      <c r="H57" s="224">
        <f>H51</f>
        <v>120</v>
      </c>
      <c r="K57" s="242">
        <f>K56+1</f>
        <v>3</v>
      </c>
      <c r="M57" s="195"/>
      <c r="N57" s="195"/>
      <c r="O57" s="195"/>
    </row>
    <row r="58" spans="2:15" ht="12">
      <c r="B58" s="195"/>
      <c r="C58" s="195"/>
      <c r="D58" s="222" t="s">
        <v>86</v>
      </c>
      <c r="G58" s="197"/>
      <c r="H58" s="224"/>
      <c r="M58" s="195"/>
      <c r="N58" s="195"/>
      <c r="O58" s="195"/>
    </row>
    <row r="59" spans="2:14" ht="12">
      <c r="B59" s="195"/>
      <c r="C59" s="195"/>
      <c r="G59" s="225" t="s">
        <v>93</v>
      </c>
      <c r="H59" s="198">
        <f>H39</f>
        <v>126</v>
      </c>
      <c r="I59" s="239" t="s">
        <v>64</v>
      </c>
      <c r="J59" s="221" t="s">
        <v>65</v>
      </c>
      <c r="M59" s="195"/>
      <c r="N59" s="195"/>
    </row>
    <row r="60" spans="2:14" ht="12">
      <c r="B60" s="195"/>
      <c r="C60" s="195"/>
      <c r="G60" s="225"/>
      <c r="H60" s="195"/>
      <c r="I60" s="198" t="s">
        <v>53</v>
      </c>
      <c r="J60" s="240" t="s">
        <v>66</v>
      </c>
      <c r="M60" s="195"/>
      <c r="N60" s="195"/>
    </row>
    <row r="61" spans="2:13" ht="12">
      <c r="B61" s="195"/>
      <c r="C61" s="195"/>
      <c r="E61" s="195"/>
      <c r="F61" s="195"/>
      <c r="G61" s="225"/>
      <c r="H61" s="224"/>
      <c r="M61" s="195"/>
    </row>
    <row r="62" spans="2:8" ht="12">
      <c r="B62" s="199" t="s">
        <v>67</v>
      </c>
      <c r="C62" s="195"/>
      <c r="G62" s="225"/>
      <c r="H62" s="195"/>
    </row>
    <row r="63" spans="2:9" ht="12">
      <c r="B63" s="195"/>
      <c r="C63" s="195"/>
      <c r="D63" s="199"/>
      <c r="E63" s="205"/>
      <c r="F63" s="205" t="s">
        <v>74</v>
      </c>
      <c r="G63" s="202" t="s">
        <v>83</v>
      </c>
      <c r="H63" s="226">
        <v>1.25</v>
      </c>
      <c r="I63" s="196" t="s">
        <v>84</v>
      </c>
    </row>
    <row r="64" spans="2:7" ht="12">
      <c r="B64" s="195"/>
      <c r="C64" s="195"/>
      <c r="D64" s="199"/>
      <c r="E64" s="205"/>
      <c r="F64" s="205" t="s">
        <v>75</v>
      </c>
      <c r="G64" s="204" t="s">
        <v>78</v>
      </c>
    </row>
    <row r="65" spans="2:10" ht="12">
      <c r="B65" s="195"/>
      <c r="C65" s="195"/>
      <c r="D65" s="199"/>
      <c r="E65" s="205"/>
      <c r="F65" s="205"/>
      <c r="G65" s="202" t="s">
        <v>83</v>
      </c>
      <c r="H65" s="226">
        <v>1.4</v>
      </c>
      <c r="I65" s="196" t="s">
        <v>81</v>
      </c>
      <c r="J65" s="221" t="s">
        <v>76</v>
      </c>
    </row>
    <row r="66" spans="2:10" ht="12">
      <c r="B66" s="195"/>
      <c r="C66" s="195"/>
      <c r="D66" s="199"/>
      <c r="E66" s="205"/>
      <c r="F66" s="205"/>
      <c r="G66" s="202" t="s">
        <v>83</v>
      </c>
      <c r="H66" s="226">
        <v>1.5</v>
      </c>
      <c r="I66" s="196" t="s">
        <v>81</v>
      </c>
      <c r="J66" s="221" t="s">
        <v>77</v>
      </c>
    </row>
    <row r="67" spans="2:10" ht="12">
      <c r="B67" s="195"/>
      <c r="C67" s="195"/>
      <c r="D67" s="199"/>
      <c r="E67" s="205"/>
      <c r="F67" s="205"/>
      <c r="G67" s="202" t="s">
        <v>83</v>
      </c>
      <c r="H67" s="226">
        <v>1.55</v>
      </c>
      <c r="I67" s="196" t="s">
        <v>81</v>
      </c>
      <c r="J67" s="221" t="s">
        <v>57</v>
      </c>
    </row>
    <row r="68" spans="2:10" ht="12">
      <c r="B68" s="195"/>
      <c r="C68" s="195"/>
      <c r="D68" s="199"/>
      <c r="E68" s="205"/>
      <c r="F68" s="205"/>
      <c r="G68" s="202"/>
      <c r="H68" s="226"/>
      <c r="J68" s="221"/>
    </row>
    <row r="69" spans="2:7" ht="12">
      <c r="B69" s="195"/>
      <c r="C69" s="227" t="s">
        <v>94</v>
      </c>
      <c r="D69" s="199"/>
      <c r="E69" s="205"/>
      <c r="F69" s="205"/>
      <c r="G69" s="206"/>
    </row>
    <row r="70" spans="2:9" ht="12">
      <c r="B70" s="195"/>
      <c r="C70" s="195"/>
      <c r="D70" s="222" t="s">
        <v>90</v>
      </c>
      <c r="I70" s="226"/>
    </row>
    <row r="71" spans="2:9" ht="12">
      <c r="B71" s="195"/>
      <c r="C71" s="195"/>
      <c r="D71" s="205"/>
      <c r="G71" s="202" t="s">
        <v>85</v>
      </c>
      <c r="H71" s="226">
        <f>H38</f>
        <v>158</v>
      </c>
      <c r="I71" s="196" t="s">
        <v>45</v>
      </c>
    </row>
    <row r="72" spans="2:9" ht="12">
      <c r="B72" s="195"/>
      <c r="C72" s="195"/>
      <c r="D72" s="205"/>
      <c r="E72" s="204" t="s">
        <v>87</v>
      </c>
      <c r="F72" s="204"/>
      <c r="H72" s="204"/>
      <c r="I72" s="226"/>
    </row>
    <row r="73" spans="2:9" ht="12">
      <c r="B73" s="195"/>
      <c r="C73" s="195"/>
      <c r="D73" s="222" t="s">
        <v>91</v>
      </c>
      <c r="G73" s="208"/>
      <c r="H73" s="226"/>
      <c r="I73" s="226"/>
    </row>
    <row r="74" spans="2:9" ht="12">
      <c r="B74" s="195"/>
      <c r="C74" s="195"/>
      <c r="D74" s="205"/>
      <c r="G74" s="202" t="s">
        <v>85</v>
      </c>
      <c r="H74" s="226">
        <v>0.9</v>
      </c>
      <c r="I74" s="209" t="s">
        <v>67</v>
      </c>
    </row>
    <row r="75" spans="2:9" ht="12">
      <c r="B75" s="195"/>
      <c r="C75" s="195"/>
      <c r="E75" s="204" t="s">
        <v>61</v>
      </c>
      <c r="F75" s="204"/>
      <c r="H75" s="226"/>
      <c r="I75" s="226"/>
    </row>
    <row r="76" spans="2:13" ht="12">
      <c r="B76" s="195"/>
      <c r="C76" s="195"/>
      <c r="G76" s="216" t="s">
        <v>9</v>
      </c>
      <c r="H76" s="228">
        <f>(1/H74)*H71</f>
        <v>175.55555555555557</v>
      </c>
      <c r="I76" s="191" t="s">
        <v>45</v>
      </c>
      <c r="K76" s="242">
        <f>K57+1</f>
        <v>4</v>
      </c>
      <c r="L76" s="205"/>
      <c r="M76" s="208"/>
    </row>
    <row r="77" spans="2:13" ht="12">
      <c r="B77" s="195"/>
      <c r="C77" s="195"/>
      <c r="G77" s="216"/>
      <c r="H77" s="228"/>
      <c r="I77" s="191"/>
      <c r="L77" s="205"/>
      <c r="M77" s="208"/>
    </row>
    <row r="78" spans="2:13" ht="12">
      <c r="B78" s="195"/>
      <c r="C78" s="195"/>
      <c r="D78" s="229" t="s">
        <v>95</v>
      </c>
      <c r="G78" s="202"/>
      <c r="H78" s="195"/>
      <c r="L78" s="205"/>
      <c r="M78" s="208"/>
    </row>
    <row r="79" spans="2:13" ht="12">
      <c r="B79" s="195"/>
      <c r="C79" s="195"/>
      <c r="D79" s="229"/>
      <c r="G79" s="202" t="s">
        <v>89</v>
      </c>
      <c r="H79" s="224" t="s">
        <v>67</v>
      </c>
      <c r="I79" s="196" t="s">
        <v>104</v>
      </c>
      <c r="L79" s="205"/>
      <c r="M79" s="208"/>
    </row>
    <row r="80" spans="2:13" ht="12">
      <c r="B80" s="195"/>
      <c r="C80" s="195"/>
      <c r="D80" s="229"/>
      <c r="G80" s="202" t="s">
        <v>89</v>
      </c>
      <c r="H80" s="224">
        <f>ROUND(H$76,0)</f>
        <v>176</v>
      </c>
      <c r="I80" s="196" t="str">
        <f>"knots * (1/1.4)"</f>
        <v>knots * (1/1.4)</v>
      </c>
      <c r="L80" s="205"/>
      <c r="M80" s="208"/>
    </row>
    <row r="81" spans="2:13" ht="12">
      <c r="B81" s="195"/>
      <c r="C81" s="195"/>
      <c r="D81" s="229"/>
      <c r="G81" s="202" t="s">
        <v>89</v>
      </c>
      <c r="H81" s="230">
        <f>(1/1.4)*H76</f>
        <v>125.3968253968254</v>
      </c>
      <c r="I81" s="203" t="s">
        <v>45</v>
      </c>
      <c r="J81" s="241" t="s">
        <v>103</v>
      </c>
      <c r="K81" s="242">
        <f>K76+1</f>
        <v>5</v>
      </c>
      <c r="L81" s="205"/>
      <c r="M81" s="208"/>
    </row>
    <row r="82" spans="2:13" ht="12">
      <c r="B82" s="195"/>
      <c r="C82" s="195"/>
      <c r="D82" s="229"/>
      <c r="G82" s="202"/>
      <c r="H82" s="230"/>
      <c r="I82" s="203"/>
      <c r="K82" s="242"/>
      <c r="L82" s="205"/>
      <c r="M82" s="208"/>
    </row>
    <row r="83" spans="4:12" ht="12">
      <c r="D83" s="229" t="s">
        <v>102</v>
      </c>
      <c r="H83" s="210"/>
      <c r="J83" s="195"/>
      <c r="K83" s="242"/>
      <c r="L83" s="195"/>
    </row>
    <row r="84" spans="4:12" ht="12">
      <c r="D84" s="229"/>
      <c r="G84" s="202" t="s">
        <v>88</v>
      </c>
      <c r="H84" s="224">
        <f>ROUND(H$76,0)</f>
        <v>176</v>
      </c>
      <c r="I84" s="196" t="str">
        <f>"knots * (1/1.25) ="</f>
        <v>knots * (1/1.25) =</v>
      </c>
      <c r="J84" s="195"/>
      <c r="K84" s="242"/>
      <c r="L84" s="195"/>
    </row>
    <row r="85" spans="4:12" ht="12">
      <c r="D85" s="229"/>
      <c r="G85" s="202" t="s">
        <v>88</v>
      </c>
      <c r="H85" s="224">
        <f>H76*(1/1.25)</f>
        <v>140.44444444444446</v>
      </c>
      <c r="I85" s="196" t="s">
        <v>45</v>
      </c>
      <c r="J85" s="195"/>
      <c r="K85" s="242"/>
      <c r="L85" s="195"/>
    </row>
    <row r="86" spans="4:12" ht="12">
      <c r="D86" s="229"/>
      <c r="G86" s="202"/>
      <c r="H86" s="231"/>
      <c r="J86" s="195"/>
      <c r="K86" s="242"/>
      <c r="L86" s="195"/>
    </row>
    <row r="87" spans="4:12" ht="12">
      <c r="D87" s="229" t="str">
        <f>"With the computed value for Vc min from step "&amp;K51&amp;" above ("&amp;ROUND(H51,0)&amp;" knots)"</f>
        <v>With the computed value for Vc min from step 1 above (120 knots)</v>
      </c>
      <c r="E87" s="229"/>
      <c r="F87" s="229"/>
      <c r="G87" s="229"/>
      <c r="H87" s="229"/>
      <c r="I87" s="229"/>
      <c r="J87" s="229"/>
      <c r="K87" s="242"/>
      <c r="L87" s="195"/>
    </row>
    <row r="88" spans="4:12" ht="12">
      <c r="D88" s="229"/>
      <c r="E88" s="229"/>
      <c r="F88" s="229" t="s">
        <v>9</v>
      </c>
      <c r="G88" s="229"/>
      <c r="H88" s="229"/>
      <c r="I88" s="229"/>
      <c r="J88" s="229"/>
      <c r="K88" s="242"/>
      <c r="L88" s="195"/>
    </row>
    <row r="89" spans="4:12" ht="12">
      <c r="D89" s="229"/>
      <c r="E89" s="229"/>
      <c r="F89" s="229"/>
      <c r="G89" s="232" t="s">
        <v>10</v>
      </c>
      <c r="H89" s="232">
        <f>ROUND($H$51*LEFT($G89,4),1)</f>
        <v>168</v>
      </c>
      <c r="I89" s="196" t="s">
        <v>45</v>
      </c>
      <c r="J89" s="229" t="s">
        <v>11</v>
      </c>
      <c r="K89" s="242">
        <f>K81+1</f>
        <v>6</v>
      </c>
      <c r="L89" s="195"/>
    </row>
    <row r="90" spans="3:12" ht="12">
      <c r="C90" s="197"/>
      <c r="D90" s="229"/>
      <c r="E90" s="229"/>
      <c r="F90" s="229"/>
      <c r="G90" s="232" t="s">
        <v>12</v>
      </c>
      <c r="H90" s="232">
        <f>ROUND($H$51*LEFT($G90,4),1)</f>
        <v>180</v>
      </c>
      <c r="I90" s="196" t="s">
        <v>45</v>
      </c>
      <c r="J90" s="229" t="s">
        <v>13</v>
      </c>
      <c r="K90" s="242">
        <f>K89+1</f>
        <v>7</v>
      </c>
      <c r="L90" s="195"/>
    </row>
    <row r="91" spans="3:12" ht="12">
      <c r="C91" s="197"/>
      <c r="D91" s="229"/>
      <c r="E91" s="229"/>
      <c r="F91" s="229"/>
      <c r="G91" s="232"/>
      <c r="H91" s="232"/>
      <c r="J91" s="229"/>
      <c r="K91" s="242"/>
      <c r="L91" s="195"/>
    </row>
    <row r="92" spans="3:12" ht="12">
      <c r="C92" s="197"/>
      <c r="D92" s="229" t="str">
        <f>"With computed maximum value for Vc min from step "&amp;K81&amp;" above ("&amp;ROUND(H81,0)&amp;" knots)"</f>
        <v>With computed maximum value for Vc min from step 5 above (125 knots)</v>
      </c>
      <c r="E92" s="229"/>
      <c r="F92" s="229"/>
      <c r="G92" s="229"/>
      <c r="H92" s="229"/>
      <c r="J92" s="229"/>
      <c r="K92" s="242"/>
      <c r="L92" s="195"/>
    </row>
    <row r="93" spans="4:12" ht="12">
      <c r="D93" s="229"/>
      <c r="E93" s="229"/>
      <c r="F93" s="229" t="s">
        <v>9</v>
      </c>
      <c r="G93" s="229"/>
      <c r="H93" s="229"/>
      <c r="J93" s="229"/>
      <c r="K93" s="242"/>
      <c r="L93" s="195"/>
    </row>
    <row r="94" spans="4:12" ht="12">
      <c r="D94" s="229"/>
      <c r="E94" s="229"/>
      <c r="F94" s="229"/>
      <c r="G94" s="232" t="s">
        <v>10</v>
      </c>
      <c r="H94" s="246">
        <f>ROUND($H$81*LEFT($G94,4),1)</f>
        <v>175.6</v>
      </c>
      <c r="I94" s="191" t="s">
        <v>45</v>
      </c>
      <c r="J94" s="229" t="s">
        <v>11</v>
      </c>
      <c r="K94" s="242">
        <f>K90+1</f>
        <v>8</v>
      </c>
      <c r="L94" s="195"/>
    </row>
    <row r="95" spans="4:12" ht="12">
      <c r="D95" s="229"/>
      <c r="E95" s="229"/>
      <c r="F95" s="229"/>
      <c r="G95" s="232" t="s">
        <v>12</v>
      </c>
      <c r="H95" s="233">
        <f>ROUND($H$81*LEFT($G95,4),1)</f>
        <v>188.1</v>
      </c>
      <c r="I95" s="196" t="s">
        <v>45</v>
      </c>
      <c r="J95" s="229" t="s">
        <v>13</v>
      </c>
      <c r="K95" s="242">
        <f>K94+1</f>
        <v>9</v>
      </c>
      <c r="L95" s="195"/>
    </row>
    <row r="96" ht="12">
      <c r="K96" s="242"/>
    </row>
  </sheetData>
  <sheetProtection sheet="1" selectLockedCells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6384" width="9.140625" style="5" customWidth="1"/>
  </cols>
  <sheetData>
    <row r="1" spans="1:7" ht="15.75">
      <c r="A1" s="6" t="s">
        <v>18</v>
      </c>
      <c r="B1" s="7"/>
      <c r="C1" s="7"/>
      <c r="D1" s="7"/>
      <c r="E1" s="7"/>
      <c r="F1" s="7"/>
      <c r="G1" s="7"/>
    </row>
    <row r="2" spans="1:7" ht="15">
      <c r="A2" s="8" t="s">
        <v>0</v>
      </c>
      <c r="B2" s="7"/>
      <c r="C2" s="7"/>
      <c r="D2" s="7"/>
      <c r="E2" s="7"/>
      <c r="F2" s="7"/>
      <c r="G2" s="7"/>
    </row>
    <row r="3" spans="1:7" ht="15">
      <c r="A3" s="9" t="s">
        <v>1</v>
      </c>
      <c r="B3" s="7"/>
      <c r="C3" s="7"/>
      <c r="D3" s="7"/>
      <c r="E3" s="7"/>
      <c r="F3" s="7"/>
      <c r="G3" s="7"/>
    </row>
    <row r="4" spans="1:7" ht="15">
      <c r="A4" s="5" t="s">
        <v>19</v>
      </c>
      <c r="B4" s="7"/>
      <c r="C4" s="7"/>
      <c r="D4" s="7"/>
      <c r="E4" s="7"/>
      <c r="F4" s="7"/>
      <c r="G4" s="7"/>
    </row>
    <row r="5" spans="1:12" ht="15">
      <c r="A5" s="7"/>
      <c r="B5" s="7"/>
      <c r="C5" s="7"/>
      <c r="D5" s="7"/>
      <c r="E5" s="7"/>
      <c r="F5" s="7"/>
      <c r="G5" s="7"/>
      <c r="L5" s="10"/>
    </row>
    <row r="6" spans="1:12" ht="15">
      <c r="A6" s="11" t="s">
        <v>20</v>
      </c>
      <c r="B6" s="12"/>
      <c r="C6" s="12"/>
      <c r="D6" s="12"/>
      <c r="E6" s="12"/>
      <c r="F6" s="7"/>
      <c r="G6" s="7"/>
      <c r="L6" s="13"/>
    </row>
    <row r="7" spans="1:7" ht="15">
      <c r="A7" s="7"/>
      <c r="B7" s="7"/>
      <c r="C7" s="7"/>
      <c r="D7" s="7"/>
      <c r="E7" s="7"/>
      <c r="F7" s="7"/>
      <c r="G7" s="7"/>
    </row>
    <row r="8" spans="1:7" ht="15">
      <c r="A8" s="7"/>
      <c r="B8" s="7"/>
      <c r="C8" s="7"/>
      <c r="D8" s="7"/>
      <c r="E8" s="7"/>
      <c r="F8" s="7"/>
      <c r="G8" s="7"/>
    </row>
    <row r="9" spans="1:14" ht="15">
      <c r="A9" s="7"/>
      <c r="B9" s="14" t="s">
        <v>21</v>
      </c>
      <c r="C9" s="7"/>
      <c r="D9" s="7"/>
      <c r="E9" s="7"/>
      <c r="F9" s="7"/>
      <c r="G9" s="7"/>
      <c r="I9" s="14" t="s">
        <v>22</v>
      </c>
      <c r="J9" s="7"/>
      <c r="K9" s="7"/>
      <c r="L9" s="7"/>
      <c r="M9" s="7"/>
      <c r="N9" s="7"/>
    </row>
    <row r="10" spans="1:15" ht="15">
      <c r="A10" s="15" t="s">
        <v>14</v>
      </c>
      <c r="B10" s="250" t="s">
        <v>15</v>
      </c>
      <c r="C10" s="250"/>
      <c r="D10" s="251" t="s">
        <v>23</v>
      </c>
      <c r="E10" s="251"/>
      <c r="F10" s="252" t="s">
        <v>17</v>
      </c>
      <c r="G10" s="252"/>
      <c r="H10" s="15" t="s">
        <v>14</v>
      </c>
      <c r="I10" s="250" t="s">
        <v>15</v>
      </c>
      <c r="J10" s="250"/>
      <c r="K10" s="251" t="s">
        <v>23</v>
      </c>
      <c r="L10" s="251"/>
      <c r="M10" s="252" t="s">
        <v>17</v>
      </c>
      <c r="N10" s="252"/>
      <c r="O10" s="16"/>
    </row>
    <row r="11" spans="1:15" ht="15">
      <c r="A11" s="17" t="s">
        <v>24</v>
      </c>
      <c r="B11" s="18" t="s">
        <v>3</v>
      </c>
      <c r="C11" s="19" t="s">
        <v>2</v>
      </c>
      <c r="D11" s="20" t="s">
        <v>3</v>
      </c>
      <c r="E11" s="19" t="s">
        <v>2</v>
      </c>
      <c r="F11" s="20" t="s">
        <v>3</v>
      </c>
      <c r="G11" s="21" t="s">
        <v>2</v>
      </c>
      <c r="H11" s="17" t="s">
        <v>24</v>
      </c>
      <c r="I11" s="22" t="s">
        <v>2</v>
      </c>
      <c r="J11" s="23" t="s">
        <v>3</v>
      </c>
      <c r="K11" s="24" t="s">
        <v>2</v>
      </c>
      <c r="L11" s="23" t="s">
        <v>3</v>
      </c>
      <c r="M11" s="25" t="s">
        <v>2</v>
      </c>
      <c r="N11" s="26" t="s">
        <v>3</v>
      </c>
      <c r="O11" s="16"/>
    </row>
    <row r="12" spans="1:16" ht="15">
      <c r="A12" s="27"/>
      <c r="B12" s="28">
        <v>40</v>
      </c>
      <c r="C12" s="29">
        <v>49</v>
      </c>
      <c r="D12" s="30">
        <v>40</v>
      </c>
      <c r="E12" s="29">
        <v>49</v>
      </c>
      <c r="F12" s="30">
        <v>40</v>
      </c>
      <c r="G12" s="31">
        <v>47</v>
      </c>
      <c r="H12" s="32"/>
      <c r="I12" s="33"/>
      <c r="J12" s="34"/>
      <c r="K12" s="35"/>
      <c r="L12" s="35"/>
      <c r="M12" s="36">
        <v>47</v>
      </c>
      <c r="N12" s="37">
        <v>40</v>
      </c>
      <c r="O12" s="16"/>
      <c r="P12" s="38"/>
    </row>
    <row r="13" spans="1:16" ht="15">
      <c r="A13" s="27"/>
      <c r="B13" s="28">
        <v>41</v>
      </c>
      <c r="C13" s="29">
        <v>50</v>
      </c>
      <c r="D13" s="30">
        <v>41</v>
      </c>
      <c r="E13" s="29">
        <v>50</v>
      </c>
      <c r="F13" s="30">
        <v>41</v>
      </c>
      <c r="G13" s="31">
        <v>48</v>
      </c>
      <c r="H13" s="32"/>
      <c r="I13" s="33"/>
      <c r="J13" s="34"/>
      <c r="K13" s="35"/>
      <c r="L13" s="35"/>
      <c r="M13" s="36">
        <v>48</v>
      </c>
      <c r="N13" s="37">
        <v>41</v>
      </c>
      <c r="O13" s="16"/>
      <c r="P13" s="38"/>
    </row>
    <row r="14" spans="1:16" ht="15">
      <c r="A14" s="27"/>
      <c r="B14" s="28">
        <v>42</v>
      </c>
      <c r="C14" s="29">
        <v>50</v>
      </c>
      <c r="D14" s="30">
        <v>42</v>
      </c>
      <c r="E14" s="29">
        <v>50</v>
      </c>
      <c r="F14" s="30">
        <v>42</v>
      </c>
      <c r="G14" s="31">
        <v>48</v>
      </c>
      <c r="H14" s="32"/>
      <c r="I14" s="39">
        <v>49</v>
      </c>
      <c r="J14" s="40">
        <v>40</v>
      </c>
      <c r="K14" s="36">
        <v>49</v>
      </c>
      <c r="L14" s="40">
        <v>40</v>
      </c>
      <c r="M14" s="36">
        <v>49</v>
      </c>
      <c r="N14" s="37">
        <v>43</v>
      </c>
      <c r="O14" s="16"/>
      <c r="P14" s="38"/>
    </row>
    <row r="15" spans="1:16" ht="15">
      <c r="A15" s="27"/>
      <c r="B15" s="28">
        <v>43</v>
      </c>
      <c r="C15" s="29">
        <v>51</v>
      </c>
      <c r="D15" s="30">
        <v>43</v>
      </c>
      <c r="E15" s="29">
        <v>51</v>
      </c>
      <c r="F15" s="30">
        <v>43</v>
      </c>
      <c r="G15" s="31">
        <v>49</v>
      </c>
      <c r="H15" s="32"/>
      <c r="I15" s="41">
        <v>50</v>
      </c>
      <c r="J15" s="42">
        <v>42</v>
      </c>
      <c r="K15" s="43">
        <v>50</v>
      </c>
      <c r="L15" s="42">
        <v>42</v>
      </c>
      <c r="M15" s="43">
        <v>50</v>
      </c>
      <c r="N15" s="44">
        <v>44</v>
      </c>
      <c r="O15" s="16"/>
      <c r="P15" s="38"/>
    </row>
    <row r="16" spans="1:16" ht="15">
      <c r="A16" s="27"/>
      <c r="B16" s="28">
        <v>44</v>
      </c>
      <c r="C16" s="29">
        <v>51</v>
      </c>
      <c r="D16" s="30">
        <v>44</v>
      </c>
      <c r="E16" s="29">
        <v>51</v>
      </c>
      <c r="F16" s="30">
        <v>44</v>
      </c>
      <c r="G16" s="31">
        <v>50</v>
      </c>
      <c r="H16" s="32"/>
      <c r="I16" s="45">
        <v>51</v>
      </c>
      <c r="J16" s="46">
        <v>43</v>
      </c>
      <c r="K16" s="47">
        <v>51</v>
      </c>
      <c r="L16" s="46">
        <v>43</v>
      </c>
      <c r="M16" s="47">
        <v>51</v>
      </c>
      <c r="N16" s="48">
        <v>46</v>
      </c>
      <c r="O16" s="16"/>
      <c r="P16" s="38"/>
    </row>
    <row r="17" spans="1:15" ht="15">
      <c r="A17" s="27"/>
      <c r="B17" s="28">
        <v>45</v>
      </c>
      <c r="C17" s="29">
        <v>52</v>
      </c>
      <c r="D17" s="30">
        <v>45</v>
      </c>
      <c r="E17" s="29">
        <v>52</v>
      </c>
      <c r="F17" s="30">
        <v>45</v>
      </c>
      <c r="G17" s="31">
        <v>51</v>
      </c>
      <c r="H17" s="32"/>
      <c r="I17" s="39">
        <v>52</v>
      </c>
      <c r="J17" s="40">
        <v>45</v>
      </c>
      <c r="K17" s="36">
        <v>52</v>
      </c>
      <c r="L17" s="40">
        <v>45</v>
      </c>
      <c r="M17" s="36">
        <v>52</v>
      </c>
      <c r="N17" s="37">
        <v>47</v>
      </c>
      <c r="O17" s="16"/>
    </row>
    <row r="18" spans="1:15" ht="15">
      <c r="A18" s="27"/>
      <c r="B18" s="28">
        <v>46</v>
      </c>
      <c r="C18" s="29">
        <v>53</v>
      </c>
      <c r="D18" s="30">
        <v>46</v>
      </c>
      <c r="E18" s="29">
        <v>53</v>
      </c>
      <c r="F18" s="30">
        <v>46</v>
      </c>
      <c r="G18" s="31">
        <v>51</v>
      </c>
      <c r="H18" s="32"/>
      <c r="I18" s="39">
        <v>53</v>
      </c>
      <c r="J18" s="40">
        <v>47</v>
      </c>
      <c r="K18" s="36">
        <v>53</v>
      </c>
      <c r="L18" s="40">
        <v>47</v>
      </c>
      <c r="M18" s="36">
        <v>53</v>
      </c>
      <c r="N18" s="37">
        <v>49</v>
      </c>
      <c r="O18" s="16"/>
    </row>
    <row r="19" spans="1:15" ht="15">
      <c r="A19" s="27"/>
      <c r="B19" s="28">
        <v>47</v>
      </c>
      <c r="C19" s="29">
        <v>53</v>
      </c>
      <c r="D19" s="30">
        <v>47</v>
      </c>
      <c r="E19" s="29">
        <v>53</v>
      </c>
      <c r="F19" s="30">
        <v>47</v>
      </c>
      <c r="G19" s="31">
        <v>52</v>
      </c>
      <c r="H19" s="32"/>
      <c r="I19" s="39">
        <v>54</v>
      </c>
      <c r="J19" s="40">
        <v>48</v>
      </c>
      <c r="K19" s="36">
        <v>54</v>
      </c>
      <c r="L19" s="40">
        <v>48</v>
      </c>
      <c r="M19" s="36">
        <v>54</v>
      </c>
      <c r="N19" s="37">
        <v>50</v>
      </c>
      <c r="O19" s="16"/>
    </row>
    <row r="20" spans="1:15" ht="15">
      <c r="A20" s="27"/>
      <c r="B20" s="28">
        <v>48</v>
      </c>
      <c r="C20" s="29">
        <v>54</v>
      </c>
      <c r="D20" s="30">
        <v>48</v>
      </c>
      <c r="E20" s="29">
        <v>54</v>
      </c>
      <c r="F20" s="30">
        <v>48</v>
      </c>
      <c r="G20" s="31">
        <v>53</v>
      </c>
      <c r="H20" s="32"/>
      <c r="I20" s="39">
        <v>55</v>
      </c>
      <c r="J20" s="40">
        <v>50</v>
      </c>
      <c r="K20" s="36">
        <v>55</v>
      </c>
      <c r="L20" s="40">
        <v>50</v>
      </c>
      <c r="M20" s="36">
        <v>55</v>
      </c>
      <c r="N20" s="37">
        <v>51</v>
      </c>
      <c r="O20" s="16"/>
    </row>
    <row r="21" spans="1:15" ht="15">
      <c r="A21" s="27"/>
      <c r="B21" s="28">
        <v>49</v>
      </c>
      <c r="C21" s="29">
        <v>54</v>
      </c>
      <c r="D21" s="30">
        <v>49</v>
      </c>
      <c r="E21" s="29">
        <v>54</v>
      </c>
      <c r="F21" s="30">
        <v>49</v>
      </c>
      <c r="G21" s="31">
        <v>53</v>
      </c>
      <c r="H21" s="32"/>
      <c r="I21" s="39">
        <v>56</v>
      </c>
      <c r="J21" s="40">
        <v>51</v>
      </c>
      <c r="K21" s="36">
        <v>56</v>
      </c>
      <c r="L21" s="40">
        <v>51</v>
      </c>
      <c r="M21" s="36">
        <v>56</v>
      </c>
      <c r="N21" s="37">
        <v>53</v>
      </c>
      <c r="O21" s="16"/>
    </row>
    <row r="22" spans="1:15" ht="15">
      <c r="A22" s="27"/>
      <c r="B22" s="28">
        <v>50</v>
      </c>
      <c r="C22" s="29">
        <v>55</v>
      </c>
      <c r="D22" s="30">
        <v>50</v>
      </c>
      <c r="E22" s="29">
        <v>50</v>
      </c>
      <c r="F22" s="30">
        <v>50</v>
      </c>
      <c r="G22" s="31">
        <v>50</v>
      </c>
      <c r="H22" s="32"/>
      <c r="I22" s="39">
        <v>57</v>
      </c>
      <c r="J22" s="40">
        <v>53</v>
      </c>
      <c r="K22" s="36">
        <v>57</v>
      </c>
      <c r="L22" s="40">
        <v>53</v>
      </c>
      <c r="M22" s="36">
        <v>57</v>
      </c>
      <c r="N22" s="37">
        <v>54</v>
      </c>
      <c r="O22" s="16"/>
    </row>
    <row r="23" spans="1:15" ht="15">
      <c r="A23" s="27"/>
      <c r="B23" s="28">
        <v>51</v>
      </c>
      <c r="C23" s="29">
        <v>56</v>
      </c>
      <c r="D23" s="30">
        <v>51</v>
      </c>
      <c r="E23" s="29">
        <v>51</v>
      </c>
      <c r="F23" s="30">
        <v>51</v>
      </c>
      <c r="G23" s="31">
        <v>51</v>
      </c>
      <c r="H23" s="32"/>
      <c r="I23" s="39">
        <v>58</v>
      </c>
      <c r="J23" s="40">
        <v>54</v>
      </c>
      <c r="K23" s="36">
        <v>58</v>
      </c>
      <c r="L23" s="40">
        <v>54</v>
      </c>
      <c r="M23" s="36">
        <v>58</v>
      </c>
      <c r="N23" s="37">
        <v>55</v>
      </c>
      <c r="O23" s="16"/>
    </row>
    <row r="24" spans="1:15" ht="15">
      <c r="A24" s="27"/>
      <c r="B24" s="28">
        <v>52</v>
      </c>
      <c r="C24" s="29">
        <v>56</v>
      </c>
      <c r="D24" s="30">
        <v>52</v>
      </c>
      <c r="E24" s="29">
        <v>51</v>
      </c>
      <c r="F24" s="30">
        <v>52</v>
      </c>
      <c r="G24" s="31">
        <v>52</v>
      </c>
      <c r="H24" s="32"/>
      <c r="I24" s="39">
        <v>59</v>
      </c>
      <c r="J24" s="40">
        <v>56</v>
      </c>
      <c r="K24" s="36">
        <v>59</v>
      </c>
      <c r="L24" s="40">
        <v>56</v>
      </c>
      <c r="M24" s="36">
        <v>59</v>
      </c>
      <c r="N24" s="37">
        <v>56</v>
      </c>
      <c r="O24" s="16"/>
    </row>
    <row r="25" spans="1:15" ht="15">
      <c r="A25" s="27"/>
      <c r="B25" s="28">
        <v>53</v>
      </c>
      <c r="C25" s="29">
        <v>57</v>
      </c>
      <c r="D25" s="30">
        <v>53</v>
      </c>
      <c r="E25" s="29">
        <v>52</v>
      </c>
      <c r="F25" s="30">
        <v>53</v>
      </c>
      <c r="G25" s="31">
        <v>52</v>
      </c>
      <c r="H25" s="32"/>
      <c r="I25" s="41">
        <v>60</v>
      </c>
      <c r="J25" s="42">
        <v>57</v>
      </c>
      <c r="K25" s="43">
        <v>60</v>
      </c>
      <c r="L25" s="42">
        <v>57</v>
      </c>
      <c r="M25" s="43">
        <v>60</v>
      </c>
      <c r="N25" s="44">
        <v>58</v>
      </c>
      <c r="O25" s="16"/>
    </row>
    <row r="26" spans="1:15" ht="15">
      <c r="A26" s="27"/>
      <c r="B26" s="28">
        <v>54</v>
      </c>
      <c r="C26" s="29">
        <v>58</v>
      </c>
      <c r="D26" s="30">
        <v>54</v>
      </c>
      <c r="E26" s="29">
        <v>53</v>
      </c>
      <c r="F26" s="30">
        <v>54</v>
      </c>
      <c r="G26" s="31">
        <v>53</v>
      </c>
      <c r="H26" s="32"/>
      <c r="I26" s="45">
        <v>61</v>
      </c>
      <c r="J26" s="46">
        <v>59</v>
      </c>
      <c r="K26" s="47">
        <v>61</v>
      </c>
      <c r="L26" s="46">
        <v>59</v>
      </c>
      <c r="M26" s="47">
        <v>61</v>
      </c>
      <c r="N26" s="48">
        <v>59</v>
      </c>
      <c r="O26" s="16"/>
    </row>
    <row r="27" spans="1:15" ht="15">
      <c r="A27" s="27"/>
      <c r="B27" s="28">
        <v>55</v>
      </c>
      <c r="C27" s="29">
        <v>59</v>
      </c>
      <c r="D27" s="30">
        <v>55</v>
      </c>
      <c r="E27" s="29">
        <v>54</v>
      </c>
      <c r="F27" s="30">
        <v>55</v>
      </c>
      <c r="G27" s="31">
        <v>54</v>
      </c>
      <c r="H27" s="32"/>
      <c r="I27" s="39">
        <v>62</v>
      </c>
      <c r="J27" s="40">
        <v>60</v>
      </c>
      <c r="K27" s="36">
        <v>62</v>
      </c>
      <c r="L27" s="40">
        <v>60</v>
      </c>
      <c r="M27" s="36">
        <v>62</v>
      </c>
      <c r="N27" s="37">
        <v>60</v>
      </c>
      <c r="O27" s="16"/>
    </row>
    <row r="28" spans="1:15" ht="15">
      <c r="A28" s="27"/>
      <c r="B28" s="28">
        <v>56</v>
      </c>
      <c r="C28" s="29">
        <v>59</v>
      </c>
      <c r="D28" s="30">
        <v>56</v>
      </c>
      <c r="E28" s="29">
        <v>54</v>
      </c>
      <c r="F28" s="30">
        <v>56</v>
      </c>
      <c r="G28" s="31">
        <v>55</v>
      </c>
      <c r="H28" s="32"/>
      <c r="I28" s="39">
        <v>63</v>
      </c>
      <c r="J28" s="40">
        <v>61</v>
      </c>
      <c r="K28" s="36">
        <v>63</v>
      </c>
      <c r="L28" s="40">
        <v>61</v>
      </c>
      <c r="M28" s="36">
        <v>63</v>
      </c>
      <c r="N28" s="37">
        <v>61</v>
      </c>
      <c r="O28" s="16"/>
    </row>
    <row r="29" spans="1:15" ht="15">
      <c r="A29" s="27"/>
      <c r="B29" s="28">
        <v>57</v>
      </c>
      <c r="C29" s="29">
        <v>60</v>
      </c>
      <c r="D29" s="30">
        <v>57</v>
      </c>
      <c r="E29" s="29">
        <v>55</v>
      </c>
      <c r="F29" s="30">
        <v>57</v>
      </c>
      <c r="G29" s="31">
        <v>56</v>
      </c>
      <c r="H29" s="32"/>
      <c r="I29" s="39">
        <v>64</v>
      </c>
      <c r="J29" s="40">
        <v>63</v>
      </c>
      <c r="K29" s="36">
        <v>64</v>
      </c>
      <c r="L29" s="40">
        <v>62</v>
      </c>
      <c r="M29" s="36">
        <v>64</v>
      </c>
      <c r="N29" s="37">
        <v>62</v>
      </c>
      <c r="O29" s="16"/>
    </row>
    <row r="30" spans="1:15" ht="15">
      <c r="A30" s="27"/>
      <c r="B30" s="28">
        <v>58</v>
      </c>
      <c r="C30" s="29">
        <v>61</v>
      </c>
      <c r="D30" s="30">
        <v>58</v>
      </c>
      <c r="E30" s="29">
        <v>56</v>
      </c>
      <c r="F30" s="30">
        <v>58</v>
      </c>
      <c r="G30" s="31">
        <v>56</v>
      </c>
      <c r="H30" s="32"/>
      <c r="I30" s="39">
        <v>65</v>
      </c>
      <c r="J30" s="40">
        <v>64</v>
      </c>
      <c r="K30" s="36">
        <v>65</v>
      </c>
      <c r="L30" s="40">
        <v>63</v>
      </c>
      <c r="M30" s="36">
        <v>65</v>
      </c>
      <c r="N30" s="37">
        <v>63</v>
      </c>
      <c r="O30" s="16"/>
    </row>
    <row r="31" spans="1:15" ht="15">
      <c r="A31" s="27"/>
      <c r="B31" s="28">
        <v>59</v>
      </c>
      <c r="C31" s="29">
        <v>61</v>
      </c>
      <c r="D31" s="30">
        <v>59</v>
      </c>
      <c r="E31" s="29">
        <v>56</v>
      </c>
      <c r="F31" s="30">
        <v>59</v>
      </c>
      <c r="G31" s="31">
        <v>57</v>
      </c>
      <c r="H31" s="32"/>
      <c r="I31" s="39">
        <v>66</v>
      </c>
      <c r="J31" s="40">
        <v>65</v>
      </c>
      <c r="K31" s="36">
        <v>66</v>
      </c>
      <c r="L31" s="40">
        <v>64</v>
      </c>
      <c r="M31" s="36">
        <v>66</v>
      </c>
      <c r="N31" s="37">
        <v>64</v>
      </c>
      <c r="O31" s="16"/>
    </row>
    <row r="32" spans="1:15" ht="15">
      <c r="A32" s="27"/>
      <c r="B32" s="28">
        <v>60</v>
      </c>
      <c r="C32" s="29">
        <v>62</v>
      </c>
      <c r="D32" s="30">
        <v>60</v>
      </c>
      <c r="E32" s="29">
        <v>60</v>
      </c>
      <c r="F32" s="30">
        <v>60</v>
      </c>
      <c r="G32" s="31">
        <v>60</v>
      </c>
      <c r="H32" s="32"/>
      <c r="I32" s="39">
        <v>67</v>
      </c>
      <c r="J32" s="40">
        <v>66</v>
      </c>
      <c r="K32" s="36">
        <v>67</v>
      </c>
      <c r="L32" s="40">
        <v>66</v>
      </c>
      <c r="M32" s="36">
        <v>67</v>
      </c>
      <c r="N32" s="37">
        <v>66</v>
      </c>
      <c r="O32" s="16"/>
    </row>
    <row r="33" spans="1:15" ht="15">
      <c r="A33" s="27"/>
      <c r="B33" s="28">
        <v>61</v>
      </c>
      <c r="C33" s="29">
        <v>63</v>
      </c>
      <c r="D33" s="30">
        <v>61</v>
      </c>
      <c r="E33" s="29">
        <v>61</v>
      </c>
      <c r="F33" s="30">
        <v>61</v>
      </c>
      <c r="G33" s="31">
        <v>61</v>
      </c>
      <c r="H33" s="32"/>
      <c r="I33" s="39">
        <v>68</v>
      </c>
      <c r="J33" s="40">
        <v>68</v>
      </c>
      <c r="K33" s="36">
        <v>68</v>
      </c>
      <c r="L33" s="40">
        <v>67</v>
      </c>
      <c r="M33" s="36">
        <v>68</v>
      </c>
      <c r="N33" s="37">
        <v>67</v>
      </c>
      <c r="O33" s="16"/>
    </row>
    <row r="34" spans="1:15" ht="15">
      <c r="A34" s="27"/>
      <c r="B34" s="28">
        <v>62</v>
      </c>
      <c r="C34" s="29">
        <v>64</v>
      </c>
      <c r="D34" s="30">
        <v>62</v>
      </c>
      <c r="E34" s="29">
        <v>62</v>
      </c>
      <c r="F34" s="30">
        <v>62</v>
      </c>
      <c r="G34" s="31">
        <v>62</v>
      </c>
      <c r="H34" s="32"/>
      <c r="I34" s="39">
        <v>69</v>
      </c>
      <c r="J34" s="40">
        <v>69</v>
      </c>
      <c r="K34" s="36">
        <v>69</v>
      </c>
      <c r="L34" s="40">
        <v>68</v>
      </c>
      <c r="M34" s="36">
        <v>69</v>
      </c>
      <c r="N34" s="37">
        <v>68</v>
      </c>
      <c r="O34" s="16"/>
    </row>
    <row r="35" spans="1:15" ht="15">
      <c r="A35" s="27"/>
      <c r="B35" s="28">
        <v>63</v>
      </c>
      <c r="C35" s="29">
        <v>64</v>
      </c>
      <c r="D35" s="30">
        <v>63</v>
      </c>
      <c r="E35" s="29">
        <v>63</v>
      </c>
      <c r="F35" s="30">
        <v>63</v>
      </c>
      <c r="G35" s="31">
        <v>63</v>
      </c>
      <c r="H35" s="32"/>
      <c r="I35" s="41">
        <v>70</v>
      </c>
      <c r="J35" s="42">
        <v>70</v>
      </c>
      <c r="K35" s="43">
        <v>70</v>
      </c>
      <c r="L35" s="42">
        <v>69</v>
      </c>
      <c r="M35" s="43">
        <v>70</v>
      </c>
      <c r="N35" s="44">
        <v>69</v>
      </c>
      <c r="O35" s="16"/>
    </row>
    <row r="36" spans="1:15" ht="15">
      <c r="A36" s="27"/>
      <c r="B36" s="28">
        <v>64</v>
      </c>
      <c r="C36" s="29">
        <v>65</v>
      </c>
      <c r="D36" s="30">
        <v>64</v>
      </c>
      <c r="E36" s="29">
        <v>64</v>
      </c>
      <c r="F36" s="30">
        <v>64</v>
      </c>
      <c r="G36" s="31">
        <v>64</v>
      </c>
      <c r="H36" s="32"/>
      <c r="I36" s="45">
        <v>71</v>
      </c>
      <c r="J36" s="46">
        <v>71</v>
      </c>
      <c r="K36" s="47">
        <v>71</v>
      </c>
      <c r="L36" s="46">
        <v>70</v>
      </c>
      <c r="M36" s="47">
        <v>71</v>
      </c>
      <c r="N36" s="48">
        <v>70</v>
      </c>
      <c r="O36" s="16"/>
    </row>
    <row r="37" spans="1:15" ht="15">
      <c r="A37" s="27"/>
      <c r="B37" s="28">
        <v>65</v>
      </c>
      <c r="C37" s="29">
        <v>66</v>
      </c>
      <c r="D37" s="30">
        <v>65</v>
      </c>
      <c r="E37" s="29">
        <v>65</v>
      </c>
      <c r="F37" s="30">
        <v>65</v>
      </c>
      <c r="G37" s="31">
        <v>65</v>
      </c>
      <c r="H37" s="32"/>
      <c r="I37" s="39">
        <v>72</v>
      </c>
      <c r="J37" s="40">
        <v>72</v>
      </c>
      <c r="K37" s="36">
        <v>72</v>
      </c>
      <c r="L37" s="40">
        <v>71</v>
      </c>
      <c r="M37" s="36">
        <v>72</v>
      </c>
      <c r="N37" s="37">
        <v>71</v>
      </c>
      <c r="O37" s="16"/>
    </row>
    <row r="38" spans="1:15" ht="15">
      <c r="A38" s="27"/>
      <c r="B38" s="28">
        <v>66</v>
      </c>
      <c r="C38" s="29">
        <v>67</v>
      </c>
      <c r="D38" s="30">
        <v>66</v>
      </c>
      <c r="E38" s="29">
        <v>65</v>
      </c>
      <c r="F38" s="30">
        <v>66</v>
      </c>
      <c r="G38" s="31">
        <v>65</v>
      </c>
      <c r="H38" s="32"/>
      <c r="I38" s="39">
        <v>73</v>
      </c>
      <c r="J38" s="40">
        <v>73</v>
      </c>
      <c r="K38" s="36">
        <v>73</v>
      </c>
      <c r="L38" s="40">
        <v>72</v>
      </c>
      <c r="M38" s="36">
        <v>73</v>
      </c>
      <c r="N38" s="37">
        <v>72</v>
      </c>
      <c r="O38" s="16"/>
    </row>
    <row r="39" spans="1:15" ht="15">
      <c r="A39" s="27"/>
      <c r="B39" s="28">
        <v>67</v>
      </c>
      <c r="C39" s="29">
        <v>68</v>
      </c>
      <c r="D39" s="30">
        <v>67</v>
      </c>
      <c r="E39" s="29">
        <v>66</v>
      </c>
      <c r="F39" s="30">
        <v>67</v>
      </c>
      <c r="G39" s="31">
        <v>66</v>
      </c>
      <c r="H39" s="32"/>
      <c r="I39" s="39">
        <v>74</v>
      </c>
      <c r="J39" s="40">
        <v>74</v>
      </c>
      <c r="K39" s="36">
        <v>74</v>
      </c>
      <c r="L39" s="40">
        <v>73</v>
      </c>
      <c r="M39" s="36">
        <v>74</v>
      </c>
      <c r="N39" s="37">
        <v>73</v>
      </c>
      <c r="O39" s="16"/>
    </row>
    <row r="40" spans="1:15" ht="15">
      <c r="A40" s="27"/>
      <c r="B40" s="28">
        <v>68</v>
      </c>
      <c r="C40" s="29">
        <v>68</v>
      </c>
      <c r="D40" s="30">
        <v>68</v>
      </c>
      <c r="E40" s="29">
        <v>67</v>
      </c>
      <c r="F40" s="30">
        <v>68</v>
      </c>
      <c r="G40" s="31">
        <v>67</v>
      </c>
      <c r="H40" s="32"/>
      <c r="I40" s="39">
        <v>75</v>
      </c>
      <c r="J40" s="40">
        <v>75</v>
      </c>
      <c r="K40" s="36">
        <v>75</v>
      </c>
      <c r="L40" s="40">
        <v>74</v>
      </c>
      <c r="M40" s="36">
        <v>75</v>
      </c>
      <c r="N40" s="37">
        <v>74</v>
      </c>
      <c r="O40" s="16"/>
    </row>
    <row r="41" spans="1:15" ht="15">
      <c r="A41" s="27"/>
      <c r="B41" s="28">
        <v>69</v>
      </c>
      <c r="C41" s="29">
        <v>69</v>
      </c>
      <c r="D41" s="30">
        <v>69</v>
      </c>
      <c r="E41" s="29">
        <v>68</v>
      </c>
      <c r="F41" s="30">
        <v>69</v>
      </c>
      <c r="G41" s="31">
        <v>68</v>
      </c>
      <c r="H41" s="32"/>
      <c r="I41" s="39">
        <v>76</v>
      </c>
      <c r="J41" s="40">
        <v>76</v>
      </c>
      <c r="K41" s="36">
        <v>76</v>
      </c>
      <c r="L41" s="40">
        <v>76</v>
      </c>
      <c r="M41" s="36">
        <v>76</v>
      </c>
      <c r="N41" s="37">
        <v>75</v>
      </c>
      <c r="O41" s="16"/>
    </row>
    <row r="42" spans="1:15" ht="15">
      <c r="A42" s="27"/>
      <c r="B42" s="28">
        <v>70</v>
      </c>
      <c r="C42" s="29">
        <v>70</v>
      </c>
      <c r="D42" s="30">
        <v>70</v>
      </c>
      <c r="E42" s="29">
        <v>70</v>
      </c>
      <c r="F42" s="30">
        <v>70</v>
      </c>
      <c r="G42" s="31">
        <v>70</v>
      </c>
      <c r="H42" s="32"/>
      <c r="I42" s="39">
        <v>77</v>
      </c>
      <c r="J42" s="40">
        <v>77</v>
      </c>
      <c r="K42" s="36">
        <v>77</v>
      </c>
      <c r="L42" s="40">
        <v>77</v>
      </c>
      <c r="M42" s="36">
        <v>77</v>
      </c>
      <c r="N42" s="37">
        <v>76</v>
      </c>
      <c r="O42" s="16"/>
    </row>
    <row r="43" spans="1:15" ht="15">
      <c r="A43" s="27"/>
      <c r="B43" s="28">
        <v>71</v>
      </c>
      <c r="C43" s="29">
        <v>71</v>
      </c>
      <c r="D43" s="30">
        <v>71</v>
      </c>
      <c r="E43" s="29">
        <v>71</v>
      </c>
      <c r="F43" s="30">
        <v>71</v>
      </c>
      <c r="G43" s="31">
        <v>71</v>
      </c>
      <c r="H43" s="32"/>
      <c r="I43" s="39">
        <v>78</v>
      </c>
      <c r="J43" s="40">
        <v>78</v>
      </c>
      <c r="K43" s="36">
        <v>78</v>
      </c>
      <c r="L43" s="40">
        <v>78</v>
      </c>
      <c r="M43" s="36">
        <v>78</v>
      </c>
      <c r="N43" s="37">
        <v>77</v>
      </c>
      <c r="O43" s="16"/>
    </row>
    <row r="44" spans="1:15" ht="15">
      <c r="A44" s="27"/>
      <c r="B44" s="28">
        <v>72</v>
      </c>
      <c r="C44" s="29">
        <v>72</v>
      </c>
      <c r="D44" s="30">
        <v>72</v>
      </c>
      <c r="E44" s="29">
        <v>72</v>
      </c>
      <c r="F44" s="30">
        <v>72</v>
      </c>
      <c r="G44" s="31">
        <v>72</v>
      </c>
      <c r="H44" s="32"/>
      <c r="I44" s="39">
        <v>79</v>
      </c>
      <c r="J44" s="40">
        <v>79</v>
      </c>
      <c r="K44" s="36">
        <v>79</v>
      </c>
      <c r="L44" s="40">
        <v>79</v>
      </c>
      <c r="M44" s="36">
        <v>79</v>
      </c>
      <c r="N44" s="37">
        <v>78</v>
      </c>
      <c r="O44" s="16"/>
    </row>
    <row r="45" spans="1:15" ht="15">
      <c r="A45" s="27"/>
      <c r="B45" s="28">
        <v>73</v>
      </c>
      <c r="C45" s="29">
        <v>73</v>
      </c>
      <c r="D45" s="30">
        <v>73</v>
      </c>
      <c r="E45" s="29">
        <v>73</v>
      </c>
      <c r="F45" s="30">
        <v>73</v>
      </c>
      <c r="G45" s="31">
        <v>73</v>
      </c>
      <c r="H45" s="32"/>
      <c r="I45" s="41">
        <v>80</v>
      </c>
      <c r="J45" s="42">
        <v>80</v>
      </c>
      <c r="K45" s="43">
        <v>80</v>
      </c>
      <c r="L45" s="42">
        <v>80</v>
      </c>
      <c r="M45" s="43">
        <v>80</v>
      </c>
      <c r="N45" s="44">
        <v>79</v>
      </c>
      <c r="O45" s="16"/>
    </row>
    <row r="46" spans="1:15" ht="15">
      <c r="A46" s="27"/>
      <c r="B46" s="28">
        <v>74</v>
      </c>
      <c r="C46" s="29">
        <v>74</v>
      </c>
      <c r="D46" s="30">
        <v>74</v>
      </c>
      <c r="E46" s="29">
        <v>74</v>
      </c>
      <c r="F46" s="30">
        <v>74</v>
      </c>
      <c r="G46" s="31">
        <v>74</v>
      </c>
      <c r="H46" s="32"/>
      <c r="I46" s="45">
        <v>81</v>
      </c>
      <c r="J46" s="46">
        <v>81</v>
      </c>
      <c r="K46" s="47">
        <v>81</v>
      </c>
      <c r="L46" s="46">
        <v>81</v>
      </c>
      <c r="M46" s="47">
        <v>81</v>
      </c>
      <c r="N46" s="48">
        <v>80</v>
      </c>
      <c r="O46" s="16"/>
    </row>
    <row r="47" spans="1:15" ht="15">
      <c r="A47" s="27"/>
      <c r="B47" s="28">
        <v>75</v>
      </c>
      <c r="C47" s="29">
        <v>75</v>
      </c>
      <c r="D47" s="30">
        <v>75</v>
      </c>
      <c r="E47" s="29">
        <v>75</v>
      </c>
      <c r="F47" s="30">
        <v>75</v>
      </c>
      <c r="G47" s="31">
        <v>75</v>
      </c>
      <c r="H47" s="32"/>
      <c r="I47" s="39">
        <v>82</v>
      </c>
      <c r="J47" s="40">
        <v>82</v>
      </c>
      <c r="K47" s="36">
        <v>82</v>
      </c>
      <c r="L47" s="40">
        <v>82</v>
      </c>
      <c r="M47" s="36">
        <v>82</v>
      </c>
      <c r="N47" s="37">
        <v>81</v>
      </c>
      <c r="O47" s="16"/>
    </row>
    <row r="48" spans="1:15" ht="15">
      <c r="A48" s="27"/>
      <c r="B48" s="28">
        <v>76</v>
      </c>
      <c r="C48" s="29">
        <v>76</v>
      </c>
      <c r="D48" s="30">
        <v>76</v>
      </c>
      <c r="E48" s="29">
        <v>75</v>
      </c>
      <c r="F48" s="30">
        <v>76</v>
      </c>
      <c r="G48" s="31">
        <v>76</v>
      </c>
      <c r="H48" s="32"/>
      <c r="I48" s="39">
        <v>83</v>
      </c>
      <c r="J48" s="40">
        <v>83</v>
      </c>
      <c r="K48" s="36">
        <v>83</v>
      </c>
      <c r="L48" s="40">
        <v>83</v>
      </c>
      <c r="M48" s="36">
        <v>83</v>
      </c>
      <c r="N48" s="37">
        <v>82</v>
      </c>
      <c r="O48" s="16"/>
    </row>
    <row r="49" spans="1:15" ht="15">
      <c r="A49" s="27"/>
      <c r="B49" s="28">
        <v>77</v>
      </c>
      <c r="C49" s="29">
        <v>77</v>
      </c>
      <c r="D49" s="30">
        <v>77</v>
      </c>
      <c r="E49" s="29">
        <v>76</v>
      </c>
      <c r="F49" s="30">
        <v>77</v>
      </c>
      <c r="G49" s="31">
        <v>77</v>
      </c>
      <c r="H49" s="32"/>
      <c r="I49" s="39">
        <v>84</v>
      </c>
      <c r="J49" s="40">
        <v>84</v>
      </c>
      <c r="K49" s="36">
        <v>84</v>
      </c>
      <c r="L49" s="40">
        <v>84</v>
      </c>
      <c r="M49" s="36">
        <v>84</v>
      </c>
      <c r="N49" s="37">
        <v>83</v>
      </c>
      <c r="O49" s="16"/>
    </row>
    <row r="50" spans="1:15" ht="15">
      <c r="A50" s="27"/>
      <c r="B50" s="28">
        <v>78</v>
      </c>
      <c r="C50" s="29">
        <v>78</v>
      </c>
      <c r="D50" s="30">
        <v>78</v>
      </c>
      <c r="E50" s="29">
        <v>77</v>
      </c>
      <c r="F50" s="30">
        <v>78</v>
      </c>
      <c r="G50" s="31">
        <v>78</v>
      </c>
      <c r="H50" s="32"/>
      <c r="I50" s="39">
        <v>85</v>
      </c>
      <c r="J50" s="40">
        <v>86</v>
      </c>
      <c r="K50" s="49">
        <v>85</v>
      </c>
      <c r="L50" s="50">
        <v>85</v>
      </c>
      <c r="M50" s="36">
        <v>85</v>
      </c>
      <c r="N50" s="37">
        <v>84</v>
      </c>
      <c r="O50" s="16"/>
    </row>
    <row r="51" spans="1:15" ht="15">
      <c r="A51" s="27"/>
      <c r="B51" s="28">
        <v>79</v>
      </c>
      <c r="C51" s="29">
        <v>79</v>
      </c>
      <c r="D51" s="30">
        <v>79</v>
      </c>
      <c r="E51" s="29">
        <v>78</v>
      </c>
      <c r="F51" s="30">
        <v>79</v>
      </c>
      <c r="G51" s="31">
        <v>79</v>
      </c>
      <c r="H51" s="32"/>
      <c r="I51" s="39">
        <v>86</v>
      </c>
      <c r="J51" s="51">
        <v>87</v>
      </c>
      <c r="K51" s="52"/>
      <c r="L51" s="53"/>
      <c r="M51" s="49">
        <v>86</v>
      </c>
      <c r="N51" s="54">
        <v>85</v>
      </c>
      <c r="O51" s="16"/>
    </row>
    <row r="52" spans="1:15" ht="15">
      <c r="A52" s="27"/>
      <c r="B52" s="28">
        <v>80</v>
      </c>
      <c r="C52" s="29">
        <v>80</v>
      </c>
      <c r="D52" s="30">
        <v>80</v>
      </c>
      <c r="E52" s="29">
        <v>80</v>
      </c>
      <c r="F52" s="30">
        <v>80</v>
      </c>
      <c r="G52" s="31">
        <v>80</v>
      </c>
      <c r="H52" s="32"/>
      <c r="I52" s="39">
        <v>87</v>
      </c>
      <c r="J52" s="51">
        <v>88</v>
      </c>
      <c r="K52" s="52"/>
      <c r="L52" s="34"/>
      <c r="M52" s="35"/>
      <c r="N52" s="55"/>
      <c r="O52" s="16"/>
    </row>
    <row r="53" spans="1:15" ht="15">
      <c r="A53" s="27"/>
      <c r="B53" s="28">
        <v>81</v>
      </c>
      <c r="C53" s="29">
        <v>81</v>
      </c>
      <c r="D53" s="30">
        <v>81</v>
      </c>
      <c r="E53" s="29">
        <v>81</v>
      </c>
      <c r="F53" s="30">
        <v>81</v>
      </c>
      <c r="G53" s="31">
        <v>81</v>
      </c>
      <c r="H53" s="32"/>
      <c r="I53" s="39">
        <v>88</v>
      </c>
      <c r="J53" s="51">
        <v>89</v>
      </c>
      <c r="K53" s="56"/>
      <c r="L53" s="34"/>
      <c r="M53" s="35"/>
      <c r="N53" s="55"/>
      <c r="O53" s="16"/>
    </row>
    <row r="54" spans="1:15" ht="15">
      <c r="A54" s="27"/>
      <c r="B54" s="28">
        <v>82</v>
      </c>
      <c r="C54" s="29">
        <v>82</v>
      </c>
      <c r="D54" s="30">
        <v>82</v>
      </c>
      <c r="E54" s="29">
        <v>82</v>
      </c>
      <c r="F54" s="30">
        <v>82</v>
      </c>
      <c r="G54" s="31">
        <v>82</v>
      </c>
      <c r="H54" s="32"/>
      <c r="I54" s="39">
        <v>89</v>
      </c>
      <c r="J54" s="51">
        <v>90</v>
      </c>
      <c r="K54" s="56"/>
      <c r="L54" s="34"/>
      <c r="M54" s="35"/>
      <c r="N54" s="55"/>
      <c r="O54" s="16"/>
    </row>
    <row r="55" spans="1:15" ht="15">
      <c r="A55" s="27"/>
      <c r="B55" s="28">
        <v>83</v>
      </c>
      <c r="C55" s="29">
        <v>83</v>
      </c>
      <c r="D55" s="30">
        <v>83</v>
      </c>
      <c r="E55" s="29">
        <v>83</v>
      </c>
      <c r="F55" s="30">
        <v>83</v>
      </c>
      <c r="G55" s="31">
        <v>83</v>
      </c>
      <c r="H55" s="32"/>
      <c r="I55" s="41">
        <v>90</v>
      </c>
      <c r="J55" s="57">
        <v>91</v>
      </c>
      <c r="K55" s="56"/>
      <c r="L55" s="34"/>
      <c r="M55" s="35"/>
      <c r="N55" s="55"/>
      <c r="O55" s="16"/>
    </row>
    <row r="56" spans="1:15" ht="15">
      <c r="A56" s="27"/>
      <c r="B56" s="28">
        <v>84</v>
      </c>
      <c r="C56" s="29">
        <v>84</v>
      </c>
      <c r="D56" s="30">
        <v>84</v>
      </c>
      <c r="E56" s="29">
        <v>84</v>
      </c>
      <c r="F56" s="30">
        <v>84</v>
      </c>
      <c r="G56" s="31">
        <v>84</v>
      </c>
      <c r="H56" s="32"/>
      <c r="I56" s="45">
        <v>91</v>
      </c>
      <c r="J56" s="58">
        <v>92</v>
      </c>
      <c r="K56" s="56"/>
      <c r="L56" s="34"/>
      <c r="M56" s="35"/>
      <c r="N56" s="55"/>
      <c r="O56" s="16"/>
    </row>
    <row r="57" spans="1:15" ht="15">
      <c r="A57" s="27"/>
      <c r="B57" s="28">
        <v>85</v>
      </c>
      <c r="C57" s="29">
        <v>85</v>
      </c>
      <c r="D57" s="49">
        <v>85</v>
      </c>
      <c r="E57" s="49">
        <v>85</v>
      </c>
      <c r="F57" s="49">
        <v>85</v>
      </c>
      <c r="G57" s="59">
        <v>85</v>
      </c>
      <c r="H57" s="32"/>
      <c r="I57" s="39">
        <v>92</v>
      </c>
      <c r="J57" s="51">
        <v>93</v>
      </c>
      <c r="K57" s="56"/>
      <c r="L57" s="34"/>
      <c r="M57" s="35"/>
      <c r="N57" s="55"/>
      <c r="O57" s="16"/>
    </row>
    <row r="58" spans="1:15" ht="15">
      <c r="A58" s="27"/>
      <c r="B58" s="28">
        <v>86</v>
      </c>
      <c r="C58" s="29">
        <v>85</v>
      </c>
      <c r="D58" s="52"/>
      <c r="E58" s="34"/>
      <c r="F58" s="35"/>
      <c r="G58" s="60"/>
      <c r="H58" s="32"/>
      <c r="I58" s="39">
        <v>93</v>
      </c>
      <c r="J58" s="51">
        <v>94</v>
      </c>
      <c r="K58" s="56"/>
      <c r="L58" s="34"/>
      <c r="M58" s="35"/>
      <c r="N58" s="55"/>
      <c r="O58" s="16"/>
    </row>
    <row r="59" spans="1:15" ht="15">
      <c r="A59" s="27"/>
      <c r="B59" s="28">
        <v>87</v>
      </c>
      <c r="C59" s="29">
        <v>86</v>
      </c>
      <c r="D59" s="56"/>
      <c r="E59" s="34"/>
      <c r="F59" s="35"/>
      <c r="G59" s="55"/>
      <c r="H59" s="32"/>
      <c r="I59" s="39">
        <v>94</v>
      </c>
      <c r="J59" s="51">
        <v>95</v>
      </c>
      <c r="K59" s="56"/>
      <c r="L59" s="34"/>
      <c r="M59" s="35"/>
      <c r="N59" s="55"/>
      <c r="O59" s="16"/>
    </row>
    <row r="60" spans="1:15" ht="15">
      <c r="A60" s="27"/>
      <c r="B60" s="28">
        <v>88</v>
      </c>
      <c r="C60" s="29">
        <v>87</v>
      </c>
      <c r="D60" s="56"/>
      <c r="E60" s="34"/>
      <c r="F60" s="35"/>
      <c r="G60" s="55"/>
      <c r="H60" s="32"/>
      <c r="I60" s="39">
        <v>95</v>
      </c>
      <c r="J60" s="51">
        <v>96</v>
      </c>
      <c r="K60" s="56"/>
      <c r="L60" s="34"/>
      <c r="M60" s="35"/>
      <c r="N60" s="55"/>
      <c r="O60" s="16"/>
    </row>
    <row r="61" spans="1:15" ht="15">
      <c r="A61" s="27"/>
      <c r="B61" s="28">
        <v>89</v>
      </c>
      <c r="C61" s="29">
        <v>88</v>
      </c>
      <c r="D61" s="56"/>
      <c r="E61" s="34"/>
      <c r="F61" s="35"/>
      <c r="G61" s="55"/>
      <c r="H61" s="32"/>
      <c r="I61" s="39">
        <v>96</v>
      </c>
      <c r="J61" s="51">
        <v>97</v>
      </c>
      <c r="K61" s="56"/>
      <c r="L61" s="34"/>
      <c r="M61" s="35"/>
      <c r="N61" s="55"/>
      <c r="O61" s="16"/>
    </row>
    <row r="62" spans="1:15" ht="15">
      <c r="A62" s="27"/>
      <c r="B62" s="28">
        <v>90</v>
      </c>
      <c r="C62" s="29">
        <v>89</v>
      </c>
      <c r="D62" s="56"/>
      <c r="E62" s="34"/>
      <c r="F62" s="35"/>
      <c r="G62" s="55"/>
      <c r="H62" s="32"/>
      <c r="I62" s="39">
        <v>97</v>
      </c>
      <c r="J62" s="51">
        <v>98</v>
      </c>
      <c r="K62" s="56"/>
      <c r="L62" s="34"/>
      <c r="M62" s="35"/>
      <c r="N62" s="55"/>
      <c r="O62" s="16"/>
    </row>
    <row r="63" spans="1:15" ht="15">
      <c r="A63" s="27"/>
      <c r="B63" s="28">
        <v>91</v>
      </c>
      <c r="C63" s="29">
        <v>90</v>
      </c>
      <c r="D63" s="56"/>
      <c r="E63" s="34"/>
      <c r="F63" s="35"/>
      <c r="G63" s="55"/>
      <c r="H63" s="32"/>
      <c r="I63" s="39">
        <v>98</v>
      </c>
      <c r="J63" s="51">
        <v>99</v>
      </c>
      <c r="K63" s="56"/>
      <c r="L63" s="34"/>
      <c r="M63" s="35"/>
      <c r="N63" s="55"/>
      <c r="O63" s="16"/>
    </row>
    <row r="64" spans="1:15" ht="15">
      <c r="A64" s="27"/>
      <c r="B64" s="28">
        <v>92</v>
      </c>
      <c r="C64" s="29">
        <v>91</v>
      </c>
      <c r="D64" s="56"/>
      <c r="E64" s="34"/>
      <c r="F64" s="35"/>
      <c r="G64" s="55"/>
      <c r="H64" s="32"/>
      <c r="I64" s="39">
        <v>99</v>
      </c>
      <c r="J64" s="51">
        <v>100</v>
      </c>
      <c r="K64" s="56"/>
      <c r="L64" s="34"/>
      <c r="M64" s="35"/>
      <c r="N64" s="55"/>
      <c r="O64" s="16"/>
    </row>
    <row r="65" spans="1:15" ht="15">
      <c r="A65" s="27"/>
      <c r="B65" s="28">
        <v>93</v>
      </c>
      <c r="C65" s="29">
        <v>92</v>
      </c>
      <c r="D65" s="56"/>
      <c r="E65" s="34"/>
      <c r="F65" s="35"/>
      <c r="G65" s="55"/>
      <c r="H65" s="32"/>
      <c r="I65" s="41">
        <v>100</v>
      </c>
      <c r="J65" s="57">
        <v>101</v>
      </c>
      <c r="K65" s="56"/>
      <c r="L65" s="34"/>
      <c r="M65" s="35"/>
      <c r="N65" s="55"/>
      <c r="O65" s="16"/>
    </row>
    <row r="66" spans="1:15" ht="15">
      <c r="A66" s="27"/>
      <c r="B66" s="28">
        <v>94</v>
      </c>
      <c r="C66" s="29">
        <v>93</v>
      </c>
      <c r="D66" s="56"/>
      <c r="E66" s="34"/>
      <c r="F66" s="35"/>
      <c r="G66" s="55"/>
      <c r="H66" s="32"/>
      <c r="I66" s="45">
        <v>101</v>
      </c>
      <c r="J66" s="58">
        <v>102</v>
      </c>
      <c r="K66" s="56"/>
      <c r="L66" s="34"/>
      <c r="M66" s="35"/>
      <c r="N66" s="55"/>
      <c r="O66" s="16"/>
    </row>
    <row r="67" spans="1:15" ht="15">
      <c r="A67" s="27"/>
      <c r="B67" s="28">
        <v>95</v>
      </c>
      <c r="C67" s="29">
        <v>94</v>
      </c>
      <c r="D67" s="56"/>
      <c r="E67" s="34"/>
      <c r="F67" s="35"/>
      <c r="G67" s="55"/>
      <c r="H67" s="32"/>
      <c r="I67" s="39">
        <v>102</v>
      </c>
      <c r="J67" s="51">
        <v>103</v>
      </c>
      <c r="K67" s="56"/>
      <c r="L67" s="34"/>
      <c r="M67" s="35"/>
      <c r="N67" s="55"/>
      <c r="O67" s="16"/>
    </row>
    <row r="68" spans="1:15" ht="15">
      <c r="A68" s="27"/>
      <c r="B68" s="28">
        <v>96</v>
      </c>
      <c r="C68" s="29">
        <v>95</v>
      </c>
      <c r="D68" s="56"/>
      <c r="E68" s="34"/>
      <c r="F68" s="35"/>
      <c r="G68" s="55"/>
      <c r="H68" s="32"/>
      <c r="I68" s="39">
        <v>103</v>
      </c>
      <c r="J68" s="51">
        <v>104</v>
      </c>
      <c r="K68" s="56"/>
      <c r="L68" s="34"/>
      <c r="M68" s="35"/>
      <c r="N68" s="55"/>
      <c r="O68" s="16"/>
    </row>
    <row r="69" spans="1:15" ht="15">
      <c r="A69" s="27"/>
      <c r="B69" s="28">
        <v>97</v>
      </c>
      <c r="C69" s="29">
        <v>96</v>
      </c>
      <c r="D69" s="56"/>
      <c r="E69" s="34"/>
      <c r="F69" s="35"/>
      <c r="G69" s="55"/>
      <c r="H69" s="32"/>
      <c r="I69" s="39">
        <v>104</v>
      </c>
      <c r="J69" s="51">
        <v>106</v>
      </c>
      <c r="K69" s="56"/>
      <c r="L69" s="34"/>
      <c r="M69" s="35"/>
      <c r="N69" s="55"/>
      <c r="O69" s="16"/>
    </row>
    <row r="70" spans="1:15" ht="15">
      <c r="A70" s="27"/>
      <c r="B70" s="28">
        <v>98</v>
      </c>
      <c r="C70" s="29">
        <v>97</v>
      </c>
      <c r="D70" s="56"/>
      <c r="E70" s="34"/>
      <c r="F70" s="35"/>
      <c r="G70" s="55"/>
      <c r="H70" s="32"/>
      <c r="I70" s="39">
        <v>105</v>
      </c>
      <c r="J70" s="51">
        <v>107</v>
      </c>
      <c r="K70" s="56"/>
      <c r="L70" s="34"/>
      <c r="M70" s="35"/>
      <c r="N70" s="55"/>
      <c r="O70" s="16"/>
    </row>
    <row r="71" spans="1:15" ht="15">
      <c r="A71" s="27"/>
      <c r="B71" s="28">
        <v>99</v>
      </c>
      <c r="C71" s="29">
        <v>98</v>
      </c>
      <c r="D71" s="56"/>
      <c r="E71" s="34"/>
      <c r="F71" s="35"/>
      <c r="G71" s="55"/>
      <c r="H71" s="32"/>
      <c r="I71" s="39">
        <v>106</v>
      </c>
      <c r="J71" s="51">
        <v>108</v>
      </c>
      <c r="K71" s="56"/>
      <c r="L71" s="34"/>
      <c r="M71" s="35"/>
      <c r="N71" s="55"/>
      <c r="O71" s="16"/>
    </row>
    <row r="72" spans="1:15" ht="15">
      <c r="A72" s="27"/>
      <c r="B72" s="28">
        <v>100</v>
      </c>
      <c r="C72" s="29">
        <v>99</v>
      </c>
      <c r="D72" s="56"/>
      <c r="E72" s="34"/>
      <c r="F72" s="35"/>
      <c r="G72" s="55"/>
      <c r="H72" s="32"/>
      <c r="I72" s="39">
        <v>107</v>
      </c>
      <c r="J72" s="51">
        <v>109</v>
      </c>
      <c r="K72" s="56"/>
      <c r="L72" s="34"/>
      <c r="M72" s="35"/>
      <c r="N72" s="55"/>
      <c r="O72" s="16"/>
    </row>
    <row r="73" spans="1:15" ht="15">
      <c r="A73" s="27"/>
      <c r="B73" s="28">
        <v>101</v>
      </c>
      <c r="C73" s="29">
        <v>100</v>
      </c>
      <c r="D73" s="56"/>
      <c r="E73" s="34"/>
      <c r="F73" s="35"/>
      <c r="G73" s="55"/>
      <c r="H73" s="32"/>
      <c r="I73" s="39">
        <v>108</v>
      </c>
      <c r="J73" s="51">
        <v>110</v>
      </c>
      <c r="K73" s="56"/>
      <c r="L73" s="34"/>
      <c r="M73" s="35"/>
      <c r="N73" s="55"/>
      <c r="O73" s="16"/>
    </row>
    <row r="74" spans="1:15" ht="15">
      <c r="A74" s="27"/>
      <c r="B74" s="28">
        <v>102</v>
      </c>
      <c r="C74" s="29">
        <v>101</v>
      </c>
      <c r="D74" s="56"/>
      <c r="E74" s="34"/>
      <c r="F74" s="35"/>
      <c r="G74" s="55"/>
      <c r="H74" s="32"/>
      <c r="I74" s="39">
        <v>109</v>
      </c>
      <c r="J74" s="51">
        <v>111</v>
      </c>
      <c r="K74" s="56"/>
      <c r="L74" s="34"/>
      <c r="M74" s="35"/>
      <c r="N74" s="55"/>
      <c r="O74" s="16"/>
    </row>
    <row r="75" spans="1:15" ht="15">
      <c r="A75" s="27"/>
      <c r="B75" s="28">
        <v>103</v>
      </c>
      <c r="C75" s="29">
        <v>102</v>
      </c>
      <c r="D75" s="56"/>
      <c r="E75" s="34"/>
      <c r="F75" s="35"/>
      <c r="G75" s="55"/>
      <c r="H75" s="32"/>
      <c r="I75" s="41">
        <v>110</v>
      </c>
      <c r="J75" s="57">
        <v>112</v>
      </c>
      <c r="K75" s="56"/>
      <c r="L75" s="34"/>
      <c r="M75" s="35"/>
      <c r="N75" s="55"/>
      <c r="O75" s="16"/>
    </row>
    <row r="76" spans="1:15" ht="15">
      <c r="A76" s="27"/>
      <c r="B76" s="28">
        <v>104</v>
      </c>
      <c r="C76" s="29">
        <v>103</v>
      </c>
      <c r="D76" s="56"/>
      <c r="E76" s="34"/>
      <c r="F76" s="35"/>
      <c r="G76" s="55"/>
      <c r="H76" s="32"/>
      <c r="I76" s="45">
        <v>111</v>
      </c>
      <c r="J76" s="58">
        <v>113</v>
      </c>
      <c r="K76" s="56"/>
      <c r="L76" s="34"/>
      <c r="M76" s="35"/>
      <c r="N76" s="55"/>
      <c r="O76" s="16"/>
    </row>
    <row r="77" spans="1:15" ht="15">
      <c r="A77" s="27"/>
      <c r="B77" s="28">
        <v>105</v>
      </c>
      <c r="C77" s="29">
        <v>104</v>
      </c>
      <c r="D77" s="56"/>
      <c r="E77" s="34"/>
      <c r="F77" s="35"/>
      <c r="G77" s="55"/>
      <c r="H77" s="32"/>
      <c r="I77" s="39">
        <v>112</v>
      </c>
      <c r="J77" s="51">
        <v>114</v>
      </c>
      <c r="K77" s="56"/>
      <c r="L77" s="34"/>
      <c r="M77" s="35"/>
      <c r="N77" s="55"/>
      <c r="O77" s="16"/>
    </row>
    <row r="78" spans="1:15" ht="15">
      <c r="A78" s="27"/>
      <c r="B78" s="28">
        <v>106</v>
      </c>
      <c r="C78" s="29">
        <v>104</v>
      </c>
      <c r="D78" s="56"/>
      <c r="E78" s="34"/>
      <c r="F78" s="35"/>
      <c r="G78" s="55"/>
      <c r="H78" s="32"/>
      <c r="I78" s="39">
        <v>113</v>
      </c>
      <c r="J78" s="51">
        <v>115</v>
      </c>
      <c r="K78" s="56"/>
      <c r="L78" s="34"/>
      <c r="M78" s="35"/>
      <c r="N78" s="55"/>
      <c r="O78" s="16"/>
    </row>
    <row r="79" spans="1:15" ht="15">
      <c r="A79" s="27"/>
      <c r="B79" s="28">
        <v>107</v>
      </c>
      <c r="C79" s="29">
        <v>105</v>
      </c>
      <c r="D79" s="56"/>
      <c r="E79" s="34"/>
      <c r="F79" s="35"/>
      <c r="G79" s="55"/>
      <c r="H79" s="32"/>
      <c r="I79" s="39">
        <v>114</v>
      </c>
      <c r="J79" s="51">
        <v>116</v>
      </c>
      <c r="K79" s="56"/>
      <c r="L79" s="34"/>
      <c r="M79" s="35"/>
      <c r="N79" s="55"/>
      <c r="O79" s="16"/>
    </row>
    <row r="80" spans="1:15" ht="15">
      <c r="A80" s="27"/>
      <c r="B80" s="28">
        <v>108</v>
      </c>
      <c r="C80" s="29">
        <v>106</v>
      </c>
      <c r="D80" s="56"/>
      <c r="E80" s="34"/>
      <c r="F80" s="35"/>
      <c r="G80" s="55"/>
      <c r="H80" s="32"/>
      <c r="I80" s="39">
        <v>115</v>
      </c>
      <c r="J80" s="51">
        <v>117</v>
      </c>
      <c r="K80" s="56"/>
      <c r="L80" s="34"/>
      <c r="M80" s="35"/>
      <c r="N80" s="55"/>
      <c r="O80" s="16"/>
    </row>
    <row r="81" spans="1:15" ht="15">
      <c r="A81" s="27"/>
      <c r="B81" s="28">
        <v>109</v>
      </c>
      <c r="C81" s="29">
        <v>107</v>
      </c>
      <c r="D81" s="56"/>
      <c r="E81" s="34"/>
      <c r="F81" s="35"/>
      <c r="G81" s="55"/>
      <c r="H81" s="32"/>
      <c r="I81" s="39">
        <v>116</v>
      </c>
      <c r="J81" s="51">
        <v>118</v>
      </c>
      <c r="K81" s="56"/>
      <c r="L81" s="34"/>
      <c r="M81" s="35"/>
      <c r="N81" s="55"/>
      <c r="O81" s="16"/>
    </row>
    <row r="82" spans="1:15" ht="15">
      <c r="A82" s="27"/>
      <c r="B82" s="28">
        <v>110</v>
      </c>
      <c r="C82" s="29">
        <v>108</v>
      </c>
      <c r="D82" s="56"/>
      <c r="E82" s="34"/>
      <c r="F82" s="35"/>
      <c r="G82" s="55"/>
      <c r="H82" s="32"/>
      <c r="I82" s="39">
        <v>117</v>
      </c>
      <c r="J82" s="51">
        <v>119</v>
      </c>
      <c r="K82" s="56"/>
      <c r="L82" s="34"/>
      <c r="M82" s="35"/>
      <c r="N82" s="55"/>
      <c r="O82" s="16"/>
    </row>
    <row r="83" spans="1:15" ht="15">
      <c r="A83" s="27"/>
      <c r="B83" s="28">
        <v>111</v>
      </c>
      <c r="C83" s="29">
        <v>109</v>
      </c>
      <c r="D83" s="56"/>
      <c r="E83" s="34"/>
      <c r="F83" s="35"/>
      <c r="G83" s="55"/>
      <c r="H83" s="32"/>
      <c r="I83" s="39">
        <v>118</v>
      </c>
      <c r="J83" s="51">
        <v>120</v>
      </c>
      <c r="K83" s="56"/>
      <c r="L83" s="34"/>
      <c r="M83" s="35"/>
      <c r="N83" s="55"/>
      <c r="O83" s="16"/>
    </row>
    <row r="84" spans="1:15" ht="15">
      <c r="A84" s="27"/>
      <c r="B84" s="28">
        <v>112</v>
      </c>
      <c r="C84" s="29">
        <v>110</v>
      </c>
      <c r="D84" s="56"/>
      <c r="E84" s="34"/>
      <c r="F84" s="35"/>
      <c r="G84" s="55"/>
      <c r="H84" s="32"/>
      <c r="I84" s="39">
        <v>119</v>
      </c>
      <c r="J84" s="51">
        <v>121</v>
      </c>
      <c r="K84" s="56"/>
      <c r="L84" s="34"/>
      <c r="M84" s="35"/>
      <c r="N84" s="55"/>
      <c r="O84" s="16"/>
    </row>
    <row r="85" spans="1:15" ht="15">
      <c r="A85" s="27"/>
      <c r="B85" s="28">
        <v>113</v>
      </c>
      <c r="C85" s="29">
        <v>111</v>
      </c>
      <c r="D85" s="56"/>
      <c r="E85" s="34"/>
      <c r="F85" s="35"/>
      <c r="G85" s="55"/>
      <c r="H85" s="32"/>
      <c r="I85" s="41">
        <v>120</v>
      </c>
      <c r="J85" s="57">
        <v>122</v>
      </c>
      <c r="K85" s="56"/>
      <c r="L85" s="34"/>
      <c r="M85" s="35"/>
      <c r="N85" s="55"/>
      <c r="O85" s="16"/>
    </row>
    <row r="86" spans="1:15" ht="15">
      <c r="A86" s="27"/>
      <c r="B86" s="28">
        <v>114</v>
      </c>
      <c r="C86" s="29">
        <v>112</v>
      </c>
      <c r="D86" s="56"/>
      <c r="E86" s="34"/>
      <c r="F86" s="35"/>
      <c r="G86" s="55"/>
      <c r="H86" s="32"/>
      <c r="I86" s="45">
        <v>121</v>
      </c>
      <c r="J86" s="58">
        <v>123</v>
      </c>
      <c r="K86" s="56"/>
      <c r="L86" s="34"/>
      <c r="M86" s="35"/>
      <c r="N86" s="55"/>
      <c r="O86" s="16"/>
    </row>
    <row r="87" spans="1:15" ht="15">
      <c r="A87" s="27"/>
      <c r="B87" s="28">
        <v>115</v>
      </c>
      <c r="C87" s="29">
        <v>113</v>
      </c>
      <c r="D87" s="56"/>
      <c r="E87" s="34"/>
      <c r="F87" s="35"/>
      <c r="G87" s="55"/>
      <c r="H87" s="32"/>
      <c r="I87" s="39">
        <v>122</v>
      </c>
      <c r="J87" s="51">
        <v>124</v>
      </c>
      <c r="K87" s="56"/>
      <c r="L87" s="34"/>
      <c r="M87" s="35"/>
      <c r="N87" s="61"/>
      <c r="O87" s="16"/>
    </row>
    <row r="88" spans="1:15" ht="15">
      <c r="A88" s="27"/>
      <c r="B88" s="28">
        <v>116</v>
      </c>
      <c r="C88" s="29">
        <v>114</v>
      </c>
      <c r="D88" s="56"/>
      <c r="E88" s="34"/>
      <c r="F88" s="35"/>
      <c r="G88" s="55"/>
      <c r="H88" s="32"/>
      <c r="I88" s="39">
        <v>123</v>
      </c>
      <c r="J88" s="51">
        <v>125</v>
      </c>
      <c r="K88" s="56"/>
      <c r="L88" s="34"/>
      <c r="M88" s="35"/>
      <c r="N88" s="61"/>
      <c r="O88" s="16"/>
    </row>
    <row r="89" spans="1:15" ht="15">
      <c r="A89" s="27"/>
      <c r="B89" s="28">
        <v>117</v>
      </c>
      <c r="C89" s="29">
        <v>115</v>
      </c>
      <c r="D89" s="56"/>
      <c r="E89" s="34"/>
      <c r="F89" s="35"/>
      <c r="G89" s="55"/>
      <c r="H89" s="32"/>
      <c r="I89" s="39">
        <v>124</v>
      </c>
      <c r="J89" s="51">
        <v>126</v>
      </c>
      <c r="K89" s="56"/>
      <c r="L89" s="34"/>
      <c r="M89" s="35"/>
      <c r="N89" s="61"/>
      <c r="O89" s="16"/>
    </row>
    <row r="90" spans="1:15" ht="15">
      <c r="A90" s="27"/>
      <c r="B90" s="28">
        <v>118</v>
      </c>
      <c r="C90" s="29">
        <v>116</v>
      </c>
      <c r="D90" s="56"/>
      <c r="E90" s="34"/>
      <c r="F90" s="35"/>
      <c r="G90" s="55"/>
      <c r="H90" s="32"/>
      <c r="I90" s="39">
        <v>125</v>
      </c>
      <c r="J90" s="51">
        <v>127</v>
      </c>
      <c r="K90" s="56"/>
      <c r="L90" s="34"/>
      <c r="M90" s="35"/>
      <c r="N90" s="61"/>
      <c r="O90" s="16"/>
    </row>
    <row r="91" spans="1:15" ht="15">
      <c r="A91" s="27"/>
      <c r="B91" s="28">
        <v>119</v>
      </c>
      <c r="C91" s="29">
        <v>117</v>
      </c>
      <c r="D91" s="56"/>
      <c r="E91" s="34"/>
      <c r="F91" s="35"/>
      <c r="G91" s="55"/>
      <c r="H91" s="32"/>
      <c r="I91" s="39">
        <v>126</v>
      </c>
      <c r="J91" s="51">
        <v>128</v>
      </c>
      <c r="K91" s="56"/>
      <c r="L91" s="34"/>
      <c r="M91" s="35"/>
      <c r="N91" s="61"/>
      <c r="O91" s="16"/>
    </row>
    <row r="92" spans="1:15" ht="15">
      <c r="A92" s="27"/>
      <c r="B92" s="28">
        <v>120</v>
      </c>
      <c r="C92" s="29">
        <v>118</v>
      </c>
      <c r="D92" s="56"/>
      <c r="E92" s="34"/>
      <c r="F92" s="35"/>
      <c r="G92" s="55"/>
      <c r="H92" s="32"/>
      <c r="I92" s="39">
        <v>127</v>
      </c>
      <c r="J92" s="51">
        <v>129</v>
      </c>
      <c r="K92" s="56"/>
      <c r="L92" s="34"/>
      <c r="M92" s="35"/>
      <c r="N92" s="61"/>
      <c r="O92" s="16"/>
    </row>
    <row r="93" spans="1:15" ht="15">
      <c r="A93" s="27"/>
      <c r="B93" s="28">
        <v>121</v>
      </c>
      <c r="C93" s="29">
        <v>119</v>
      </c>
      <c r="D93" s="56"/>
      <c r="E93" s="34"/>
      <c r="F93" s="35"/>
      <c r="G93" s="55"/>
      <c r="H93" s="32"/>
      <c r="I93" s="39">
        <v>128</v>
      </c>
      <c r="J93" s="51">
        <v>130</v>
      </c>
      <c r="K93" s="56"/>
      <c r="L93" s="34"/>
      <c r="M93" s="35"/>
      <c r="N93" s="61"/>
      <c r="O93" s="16"/>
    </row>
    <row r="94" spans="1:15" ht="15">
      <c r="A94" s="27"/>
      <c r="B94" s="28">
        <v>122</v>
      </c>
      <c r="C94" s="29">
        <v>120</v>
      </c>
      <c r="D94" s="56"/>
      <c r="E94" s="34"/>
      <c r="F94" s="35"/>
      <c r="G94" s="55"/>
      <c r="H94" s="32"/>
      <c r="I94" s="39">
        <v>129</v>
      </c>
      <c r="J94" s="51">
        <v>131</v>
      </c>
      <c r="K94" s="56"/>
      <c r="L94" s="34"/>
      <c r="M94" s="35"/>
      <c r="N94" s="61"/>
      <c r="O94" s="16"/>
    </row>
    <row r="95" spans="1:15" ht="15">
      <c r="A95" s="27"/>
      <c r="B95" s="28">
        <v>123</v>
      </c>
      <c r="C95" s="29">
        <v>121</v>
      </c>
      <c r="D95" s="56"/>
      <c r="E95" s="34"/>
      <c r="F95" s="35"/>
      <c r="G95" s="55"/>
      <c r="H95" s="32"/>
      <c r="I95" s="41">
        <v>130</v>
      </c>
      <c r="J95" s="57">
        <v>132</v>
      </c>
      <c r="K95" s="56"/>
      <c r="L95" s="34"/>
      <c r="M95" s="35"/>
      <c r="N95" s="61"/>
      <c r="O95" s="16"/>
    </row>
    <row r="96" spans="1:15" ht="15">
      <c r="A96" s="27"/>
      <c r="B96" s="28">
        <v>124</v>
      </c>
      <c r="C96" s="29">
        <v>122</v>
      </c>
      <c r="D96" s="56"/>
      <c r="E96" s="34"/>
      <c r="F96" s="35"/>
      <c r="G96" s="55"/>
      <c r="H96" s="32"/>
      <c r="I96" s="45">
        <v>131</v>
      </c>
      <c r="J96" s="58">
        <v>133</v>
      </c>
      <c r="K96" s="56"/>
      <c r="L96" s="34"/>
      <c r="M96" s="35"/>
      <c r="N96" s="61"/>
      <c r="O96" s="16"/>
    </row>
    <row r="97" spans="1:15" ht="15">
      <c r="A97" s="27"/>
      <c r="B97" s="28">
        <v>125</v>
      </c>
      <c r="C97" s="29">
        <v>123</v>
      </c>
      <c r="D97" s="56"/>
      <c r="E97" s="34"/>
      <c r="F97" s="35"/>
      <c r="G97" s="61"/>
      <c r="H97" s="32"/>
      <c r="I97" s="39">
        <v>132</v>
      </c>
      <c r="J97" s="51">
        <v>134</v>
      </c>
      <c r="K97" s="56"/>
      <c r="L97" s="34"/>
      <c r="M97" s="35"/>
      <c r="N97" s="61"/>
      <c r="O97" s="16"/>
    </row>
    <row r="98" spans="1:15" ht="15">
      <c r="A98" s="27"/>
      <c r="B98" s="28">
        <v>126</v>
      </c>
      <c r="C98" s="29">
        <v>124</v>
      </c>
      <c r="D98" s="56"/>
      <c r="E98" s="34"/>
      <c r="F98" s="35"/>
      <c r="G98" s="61"/>
      <c r="H98" s="32"/>
      <c r="I98" s="39">
        <v>133</v>
      </c>
      <c r="J98" s="51">
        <v>135</v>
      </c>
      <c r="K98" s="56"/>
      <c r="L98" s="34"/>
      <c r="M98" s="35"/>
      <c r="N98" s="61"/>
      <c r="O98" s="16"/>
    </row>
    <row r="99" spans="1:15" ht="15">
      <c r="A99" s="27"/>
      <c r="B99" s="28">
        <v>127</v>
      </c>
      <c r="C99" s="29">
        <v>125</v>
      </c>
      <c r="D99" s="56"/>
      <c r="E99" s="34"/>
      <c r="F99" s="35"/>
      <c r="G99" s="61"/>
      <c r="H99" s="32"/>
      <c r="I99" s="39">
        <v>134</v>
      </c>
      <c r="J99" s="51">
        <v>136</v>
      </c>
      <c r="K99" s="56"/>
      <c r="L99" s="34"/>
      <c r="M99" s="35"/>
      <c r="N99" s="61"/>
      <c r="O99" s="16"/>
    </row>
    <row r="100" spans="1:15" ht="15">
      <c r="A100" s="27"/>
      <c r="B100" s="28">
        <v>128</v>
      </c>
      <c r="C100" s="29">
        <v>126</v>
      </c>
      <c r="D100" s="56"/>
      <c r="E100" s="34"/>
      <c r="F100" s="35"/>
      <c r="G100" s="61"/>
      <c r="H100" s="32"/>
      <c r="I100" s="39">
        <v>135</v>
      </c>
      <c r="J100" s="51">
        <v>137</v>
      </c>
      <c r="K100" s="56"/>
      <c r="L100" s="34"/>
      <c r="M100" s="35"/>
      <c r="N100" s="61"/>
      <c r="O100" s="16"/>
    </row>
    <row r="101" spans="1:15" ht="15">
      <c r="A101" s="27"/>
      <c r="B101" s="28">
        <v>129</v>
      </c>
      <c r="C101" s="29">
        <v>127</v>
      </c>
      <c r="D101" s="56"/>
      <c r="E101" s="34"/>
      <c r="F101" s="35"/>
      <c r="G101" s="61"/>
      <c r="H101" s="32"/>
      <c r="I101" s="39">
        <v>136</v>
      </c>
      <c r="J101" s="51">
        <v>138</v>
      </c>
      <c r="K101" s="56"/>
      <c r="L101" s="34"/>
      <c r="M101" s="62"/>
      <c r="N101" s="63"/>
      <c r="O101" s="16"/>
    </row>
    <row r="102" spans="1:15" ht="15">
      <c r="A102" s="27"/>
      <c r="B102" s="28">
        <v>130</v>
      </c>
      <c r="C102" s="29">
        <v>128</v>
      </c>
      <c r="D102" s="56"/>
      <c r="E102" s="34"/>
      <c r="F102" s="35"/>
      <c r="G102" s="61"/>
      <c r="H102" s="32"/>
      <c r="I102" s="39">
        <v>137</v>
      </c>
      <c r="J102" s="51">
        <v>139</v>
      </c>
      <c r="K102" s="56"/>
      <c r="L102" s="34"/>
      <c r="M102" s="35"/>
      <c r="N102" s="61"/>
      <c r="O102" s="16"/>
    </row>
    <row r="103" spans="1:15" ht="15">
      <c r="A103" s="27"/>
      <c r="B103" s="28">
        <v>131</v>
      </c>
      <c r="C103" s="29">
        <v>129</v>
      </c>
      <c r="D103" s="56"/>
      <c r="E103" s="34"/>
      <c r="F103" s="35"/>
      <c r="G103" s="61"/>
      <c r="H103" s="32"/>
      <c r="I103" s="41">
        <v>138</v>
      </c>
      <c r="J103" s="57">
        <v>140</v>
      </c>
      <c r="K103" s="64"/>
      <c r="L103" s="65"/>
      <c r="M103" s="66"/>
      <c r="N103" s="67"/>
      <c r="O103" s="16"/>
    </row>
    <row r="104" spans="1:14" ht="15">
      <c r="A104" s="27"/>
      <c r="B104" s="28">
        <v>132</v>
      </c>
      <c r="C104" s="29">
        <v>130</v>
      </c>
      <c r="D104" s="56"/>
      <c r="E104" s="34"/>
      <c r="F104" s="35"/>
      <c r="G104" s="61"/>
      <c r="H104" s="16"/>
      <c r="I104" s="13"/>
      <c r="J104" s="13"/>
      <c r="K104" s="13"/>
      <c r="L104" s="13"/>
      <c r="M104" s="13"/>
      <c r="N104" s="13"/>
    </row>
    <row r="105" spans="1:8" ht="15">
      <c r="A105" s="27"/>
      <c r="B105" s="28">
        <v>133</v>
      </c>
      <c r="C105" s="29">
        <v>131</v>
      </c>
      <c r="D105" s="56"/>
      <c r="E105" s="34"/>
      <c r="F105" s="35"/>
      <c r="G105" s="61"/>
      <c r="H105" s="16"/>
    </row>
    <row r="106" spans="1:8" ht="15">
      <c r="A106" s="27"/>
      <c r="B106" s="28">
        <v>134</v>
      </c>
      <c r="C106" s="29">
        <v>132</v>
      </c>
      <c r="D106" s="56"/>
      <c r="E106" s="34"/>
      <c r="F106" s="35"/>
      <c r="G106" s="61"/>
      <c r="H106" s="16"/>
    </row>
    <row r="107" spans="1:8" ht="15">
      <c r="A107" s="27"/>
      <c r="B107" s="28">
        <v>135</v>
      </c>
      <c r="C107" s="29">
        <v>133</v>
      </c>
      <c r="D107" s="56"/>
      <c r="E107" s="34"/>
      <c r="F107" s="35"/>
      <c r="G107" s="61"/>
      <c r="H107" s="16"/>
    </row>
    <row r="108" spans="1:8" ht="15">
      <c r="A108" s="27"/>
      <c r="B108" s="28">
        <v>136</v>
      </c>
      <c r="C108" s="29">
        <v>134</v>
      </c>
      <c r="D108" s="56"/>
      <c r="E108" s="34"/>
      <c r="F108" s="35"/>
      <c r="G108" s="61"/>
      <c r="H108" s="16"/>
    </row>
    <row r="109" spans="1:8" ht="15">
      <c r="A109" s="27"/>
      <c r="B109" s="28">
        <v>137</v>
      </c>
      <c r="C109" s="29">
        <v>135</v>
      </c>
      <c r="D109" s="56"/>
      <c r="E109" s="34"/>
      <c r="F109" s="35"/>
      <c r="G109" s="61"/>
      <c r="H109" s="16"/>
    </row>
    <row r="110" spans="1:8" ht="15">
      <c r="A110" s="27"/>
      <c r="B110" s="28">
        <v>138</v>
      </c>
      <c r="C110" s="29">
        <v>136</v>
      </c>
      <c r="D110" s="56"/>
      <c r="E110" s="34"/>
      <c r="F110" s="35"/>
      <c r="G110" s="61"/>
      <c r="H110" s="16"/>
    </row>
    <row r="111" spans="1:8" ht="15">
      <c r="A111" s="27"/>
      <c r="B111" s="28">
        <v>139</v>
      </c>
      <c r="C111" s="29">
        <v>137</v>
      </c>
      <c r="D111" s="56"/>
      <c r="E111" s="34"/>
      <c r="F111" s="35"/>
      <c r="G111" s="61"/>
      <c r="H111" s="16"/>
    </row>
    <row r="112" spans="1:8" ht="15">
      <c r="A112" s="27"/>
      <c r="B112" s="68">
        <v>140</v>
      </c>
      <c r="C112" s="69">
        <v>138</v>
      </c>
      <c r="D112" s="70"/>
      <c r="E112" s="65"/>
      <c r="F112" s="66"/>
      <c r="G112" s="67"/>
      <c r="H112" s="16"/>
    </row>
    <row r="113" spans="2:7" ht="15">
      <c r="B113" s="13"/>
      <c r="C113" s="13"/>
      <c r="D113" s="13"/>
      <c r="E113" s="13"/>
      <c r="F113" s="13"/>
      <c r="G113" s="13"/>
    </row>
  </sheetData>
  <sheetProtection sheet="1" objects="1" scenarios="1"/>
  <mergeCells count="6">
    <mergeCell ref="B10:C10"/>
    <mergeCell ref="D10:E10"/>
    <mergeCell ref="F10:G10"/>
    <mergeCell ref="I10:J10"/>
    <mergeCell ref="K10:L10"/>
    <mergeCell ref="M10:N10"/>
  </mergeCells>
  <conditionalFormatting sqref="B12:B112 D12:D57 E57:G57 F12:F57 J14:J103 K50:L50 L14:L50 M51:N51 N12:N51">
    <cfRule type="expression" priority="1" dxfId="8" stopIfTrue="1">
      <formula>IF(MOD('IAS-CAS Ref Sheet 2'!B12,10)=0,TRUE,FALSE)</formula>
    </cfRule>
  </conditionalFormatting>
  <conditionalFormatting sqref="C12:C112">
    <cfRule type="expression" priority="2" dxfId="8" stopIfTrue="1">
      <formula>IF(MOD('IAS-CAS Ref Sheet 2'!B12,10)=0,TRUE,FALSE)</formula>
    </cfRule>
  </conditionalFormatting>
  <conditionalFormatting sqref="E12:E56">
    <cfRule type="expression" priority="3" dxfId="8" stopIfTrue="1">
      <formula>IF(MOD('IAS-CAS Ref Sheet 2'!D12,10)=0,TRUE,FALSE)</formula>
    </cfRule>
  </conditionalFormatting>
  <conditionalFormatting sqref="G12:G56">
    <cfRule type="expression" priority="4" dxfId="8" stopIfTrue="1">
      <formula>IF(MOD('IAS-CAS Ref Sheet 2'!F12,10)=0,TRUE,FALSE)</formula>
    </cfRule>
  </conditionalFormatting>
  <conditionalFormatting sqref="I14:I103 K14:K49 M12:M47">
    <cfRule type="expression" priority="5" dxfId="8" stopIfTrue="1">
      <formula>IF(MOD('IAS-CAS Ref Sheet 2'!J12,10)=0,TRUE,FALSE)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2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04" width="3.7109375" style="5" customWidth="1"/>
    <col min="105" max="16384" width="9.140625" style="5" customWidth="1"/>
  </cols>
  <sheetData>
    <row r="1" ht="15.75">
      <c r="A1" s="6" t="s">
        <v>18</v>
      </c>
    </row>
    <row r="2" ht="15">
      <c r="A2" s="8" t="s">
        <v>0</v>
      </c>
    </row>
    <row r="3" ht="15">
      <c r="A3" s="9" t="s">
        <v>1</v>
      </c>
    </row>
    <row r="4" ht="15">
      <c r="A4" s="5" t="s">
        <v>19</v>
      </c>
    </row>
    <row r="6" ht="15">
      <c r="B6" s="71" t="s">
        <v>25</v>
      </c>
    </row>
    <row r="7" spans="1:104" ht="15">
      <c r="A7" s="253" t="s">
        <v>14</v>
      </c>
      <c r="B7" s="254" t="str">
        <f>'IAS-CAS WorkSheet'!B48</f>
        <v>0°</v>
      </c>
      <c r="C7" s="72" t="str">
        <f>'IAS-CAS WorkSheet'!C48</f>
        <v>KIAS</v>
      </c>
      <c r="D7" s="73">
        <f>'IAS-CAS WorkSheet'!D48</f>
        <v>40</v>
      </c>
      <c r="E7" s="73">
        <f>'IAS-CAS WorkSheet'!E48</f>
        <v>41</v>
      </c>
      <c r="F7" s="73">
        <f>'IAS-CAS WorkSheet'!F48</f>
        <v>42</v>
      </c>
      <c r="G7" s="73">
        <f>'IAS-CAS WorkSheet'!G48</f>
        <v>43</v>
      </c>
      <c r="H7" s="73">
        <f>'IAS-CAS WorkSheet'!H48</f>
        <v>44</v>
      </c>
      <c r="I7" s="73">
        <f>'IAS-CAS WorkSheet'!I48</f>
        <v>45</v>
      </c>
      <c r="J7" s="73">
        <f>'IAS-CAS WorkSheet'!J48</f>
        <v>46</v>
      </c>
      <c r="K7" s="73">
        <f>'IAS-CAS WorkSheet'!K48</f>
        <v>47</v>
      </c>
      <c r="L7" s="73">
        <f>'IAS-CAS WorkSheet'!L48</f>
        <v>48</v>
      </c>
      <c r="M7" s="73">
        <f>'IAS-CAS WorkSheet'!M48</f>
        <v>49</v>
      </c>
      <c r="N7" s="73">
        <f>'IAS-CAS WorkSheet'!N48</f>
        <v>50</v>
      </c>
      <c r="O7" s="73">
        <f>'IAS-CAS WorkSheet'!O48</f>
        <v>51</v>
      </c>
      <c r="P7" s="73">
        <f>'IAS-CAS WorkSheet'!P48</f>
        <v>52</v>
      </c>
      <c r="Q7" s="73">
        <f>'IAS-CAS WorkSheet'!Q48</f>
        <v>53</v>
      </c>
      <c r="R7" s="73">
        <f>'IAS-CAS WorkSheet'!R48</f>
        <v>54</v>
      </c>
      <c r="S7" s="73">
        <f>'IAS-CAS WorkSheet'!S48</f>
        <v>55</v>
      </c>
      <c r="T7" s="73">
        <f>'IAS-CAS WorkSheet'!T48</f>
        <v>56</v>
      </c>
      <c r="U7" s="73">
        <f>'IAS-CAS WorkSheet'!U48</f>
        <v>57</v>
      </c>
      <c r="V7" s="73">
        <f>'IAS-CAS WorkSheet'!V48</f>
        <v>58</v>
      </c>
      <c r="W7" s="73">
        <f>'IAS-CAS WorkSheet'!W48</f>
        <v>59</v>
      </c>
      <c r="X7" s="73">
        <f>'IAS-CAS WorkSheet'!X48</f>
        <v>60</v>
      </c>
      <c r="Y7" s="73">
        <f>'IAS-CAS WorkSheet'!Y48</f>
        <v>61</v>
      </c>
      <c r="Z7" s="73">
        <f>'IAS-CAS WorkSheet'!Z48</f>
        <v>62</v>
      </c>
      <c r="AA7" s="73">
        <f>'IAS-CAS WorkSheet'!AA48</f>
        <v>63</v>
      </c>
      <c r="AB7" s="73">
        <f>'IAS-CAS WorkSheet'!AB48</f>
        <v>64</v>
      </c>
      <c r="AC7" s="73">
        <f>'IAS-CAS WorkSheet'!AC48</f>
        <v>65</v>
      </c>
      <c r="AD7" s="73">
        <f>'IAS-CAS WorkSheet'!AD48</f>
        <v>66</v>
      </c>
      <c r="AE7" s="73">
        <f>'IAS-CAS WorkSheet'!AE48</f>
        <v>67</v>
      </c>
      <c r="AF7" s="73">
        <f>'IAS-CAS WorkSheet'!AF48</f>
        <v>68</v>
      </c>
      <c r="AG7" s="73">
        <f>'IAS-CAS WorkSheet'!AG48</f>
        <v>69</v>
      </c>
      <c r="AH7" s="73">
        <f>'IAS-CAS WorkSheet'!AH48</f>
        <v>70</v>
      </c>
      <c r="AI7" s="73">
        <f>'IAS-CAS WorkSheet'!AI48</f>
        <v>71</v>
      </c>
      <c r="AJ7" s="73">
        <f>'IAS-CAS WorkSheet'!AJ48</f>
        <v>72</v>
      </c>
      <c r="AK7" s="73">
        <f>'IAS-CAS WorkSheet'!AK48</f>
        <v>73</v>
      </c>
      <c r="AL7" s="73">
        <f>'IAS-CAS WorkSheet'!AL48</f>
        <v>74</v>
      </c>
      <c r="AM7" s="73">
        <f>'IAS-CAS WorkSheet'!AM48</f>
        <v>75</v>
      </c>
      <c r="AN7" s="73">
        <f>'IAS-CAS WorkSheet'!AN48</f>
        <v>76</v>
      </c>
      <c r="AO7" s="73">
        <f>'IAS-CAS WorkSheet'!AO48</f>
        <v>77</v>
      </c>
      <c r="AP7" s="73">
        <f>'IAS-CAS WorkSheet'!AP48</f>
        <v>78</v>
      </c>
      <c r="AQ7" s="73">
        <f>'IAS-CAS WorkSheet'!AQ48</f>
        <v>79</v>
      </c>
      <c r="AR7" s="73">
        <f>'IAS-CAS WorkSheet'!AR48</f>
        <v>80</v>
      </c>
      <c r="AS7" s="73">
        <f>'IAS-CAS WorkSheet'!AS48</f>
        <v>81</v>
      </c>
      <c r="AT7" s="73">
        <f>'IAS-CAS WorkSheet'!AT48</f>
        <v>82</v>
      </c>
      <c r="AU7" s="73">
        <f>'IAS-CAS WorkSheet'!AU48</f>
        <v>83</v>
      </c>
      <c r="AV7" s="73">
        <f>'IAS-CAS WorkSheet'!AV48</f>
        <v>84</v>
      </c>
      <c r="AW7" s="73">
        <f>'IAS-CAS WorkSheet'!AW48</f>
        <v>85</v>
      </c>
      <c r="AX7" s="73">
        <f>'IAS-CAS WorkSheet'!AX48</f>
        <v>86</v>
      </c>
      <c r="AY7" s="73">
        <f>'IAS-CAS WorkSheet'!AY48</f>
        <v>87</v>
      </c>
      <c r="AZ7" s="73">
        <f>'IAS-CAS WorkSheet'!AZ48</f>
        <v>88</v>
      </c>
      <c r="BA7" s="73">
        <f>'IAS-CAS WorkSheet'!BA48</f>
        <v>89</v>
      </c>
      <c r="BB7" s="73">
        <f>'IAS-CAS WorkSheet'!BB48</f>
        <v>90</v>
      </c>
      <c r="BC7" s="73">
        <f>'IAS-CAS WorkSheet'!BC48</f>
        <v>91</v>
      </c>
      <c r="BD7" s="73">
        <f>'IAS-CAS WorkSheet'!BD48</f>
        <v>92</v>
      </c>
      <c r="BE7" s="73">
        <f>'IAS-CAS WorkSheet'!BE48</f>
        <v>93</v>
      </c>
      <c r="BF7" s="73">
        <f>'IAS-CAS WorkSheet'!BF48</f>
        <v>94</v>
      </c>
      <c r="BG7" s="73">
        <f>'IAS-CAS WorkSheet'!BG48</f>
        <v>95</v>
      </c>
      <c r="BH7" s="73">
        <f>'IAS-CAS WorkSheet'!BH48</f>
        <v>96</v>
      </c>
      <c r="BI7" s="73">
        <f>'IAS-CAS WorkSheet'!BI48</f>
        <v>97</v>
      </c>
      <c r="BJ7" s="73">
        <f>'IAS-CAS WorkSheet'!BJ48</f>
        <v>98</v>
      </c>
      <c r="BK7" s="73">
        <f>'IAS-CAS WorkSheet'!BK48</f>
        <v>99</v>
      </c>
      <c r="BL7" s="73">
        <f>'IAS-CAS WorkSheet'!BL48</f>
        <v>100</v>
      </c>
      <c r="BM7" s="73">
        <f>'IAS-CAS WorkSheet'!BM48</f>
        <v>101</v>
      </c>
      <c r="BN7" s="73">
        <f>'IAS-CAS WorkSheet'!BN48</f>
        <v>102</v>
      </c>
      <c r="BO7" s="73">
        <f>'IAS-CAS WorkSheet'!BO48</f>
        <v>103</v>
      </c>
      <c r="BP7" s="73">
        <f>'IAS-CAS WorkSheet'!BP48</f>
        <v>104</v>
      </c>
      <c r="BQ7" s="73">
        <f>'IAS-CAS WorkSheet'!BQ48</f>
        <v>105</v>
      </c>
      <c r="BR7" s="73">
        <f>'IAS-CAS WorkSheet'!BR48</f>
        <v>106</v>
      </c>
      <c r="BS7" s="73">
        <f>'IAS-CAS WorkSheet'!BS48</f>
        <v>107</v>
      </c>
      <c r="BT7" s="73">
        <f>'IAS-CAS WorkSheet'!BT48</f>
        <v>108</v>
      </c>
      <c r="BU7" s="73">
        <f>'IAS-CAS WorkSheet'!BU48</f>
        <v>109</v>
      </c>
      <c r="BV7" s="73">
        <f>'IAS-CAS WorkSheet'!BV48</f>
        <v>110</v>
      </c>
      <c r="BW7" s="73">
        <f>'IAS-CAS WorkSheet'!BW48</f>
        <v>111</v>
      </c>
      <c r="BX7" s="73">
        <f>'IAS-CAS WorkSheet'!BX48</f>
        <v>112</v>
      </c>
      <c r="BY7" s="73">
        <f>'IAS-CAS WorkSheet'!BY48</f>
        <v>113</v>
      </c>
      <c r="BZ7" s="73">
        <f>'IAS-CAS WorkSheet'!BZ48</f>
        <v>114</v>
      </c>
      <c r="CA7" s="73">
        <f>'IAS-CAS WorkSheet'!CA48</f>
        <v>115</v>
      </c>
      <c r="CB7" s="73">
        <f>'IAS-CAS WorkSheet'!CB48</f>
        <v>116</v>
      </c>
      <c r="CC7" s="73">
        <f>'IAS-CAS WorkSheet'!CC48</f>
        <v>117</v>
      </c>
      <c r="CD7" s="73">
        <f>'IAS-CAS WorkSheet'!CD48</f>
        <v>118</v>
      </c>
      <c r="CE7" s="73">
        <f>'IAS-CAS WorkSheet'!CE48</f>
        <v>119</v>
      </c>
      <c r="CF7" s="73">
        <f>'IAS-CAS WorkSheet'!CF48</f>
        <v>120</v>
      </c>
      <c r="CG7" s="73">
        <f>'IAS-CAS WorkSheet'!CG48</f>
        <v>121</v>
      </c>
      <c r="CH7" s="73">
        <f>'IAS-CAS WorkSheet'!CH48</f>
        <v>122</v>
      </c>
      <c r="CI7" s="73">
        <f>'IAS-CAS WorkSheet'!CI48</f>
        <v>123</v>
      </c>
      <c r="CJ7" s="73">
        <f>'IAS-CAS WorkSheet'!CJ48</f>
        <v>124</v>
      </c>
      <c r="CK7" s="73">
        <f>'IAS-CAS WorkSheet'!CK48</f>
        <v>125</v>
      </c>
      <c r="CL7" s="73">
        <f>'IAS-CAS WorkSheet'!CL48</f>
        <v>126</v>
      </c>
      <c r="CM7" s="73">
        <f>'IAS-CAS WorkSheet'!CM48</f>
        <v>127</v>
      </c>
      <c r="CN7" s="73">
        <f>'IAS-CAS WorkSheet'!CN48</f>
        <v>128</v>
      </c>
      <c r="CO7" s="73">
        <f>'IAS-CAS WorkSheet'!CO48</f>
        <v>129</v>
      </c>
      <c r="CP7" s="73">
        <f>'IAS-CAS WorkSheet'!CP48</f>
        <v>130</v>
      </c>
      <c r="CQ7" s="73">
        <f>'IAS-CAS WorkSheet'!CQ48</f>
        <v>131</v>
      </c>
      <c r="CR7" s="73">
        <f>'IAS-CAS WorkSheet'!CR48</f>
        <v>132</v>
      </c>
      <c r="CS7" s="73">
        <f>'IAS-CAS WorkSheet'!CS48</f>
        <v>133</v>
      </c>
      <c r="CT7" s="73">
        <f>'IAS-CAS WorkSheet'!CT48</f>
        <v>134</v>
      </c>
      <c r="CU7" s="73">
        <f>'IAS-CAS WorkSheet'!CU48</f>
        <v>135</v>
      </c>
      <c r="CV7" s="73">
        <f>'IAS-CAS WorkSheet'!CV48</f>
        <v>136</v>
      </c>
      <c r="CW7" s="73">
        <f>'IAS-CAS WorkSheet'!CW48</f>
        <v>137</v>
      </c>
      <c r="CX7" s="73">
        <f>'IAS-CAS WorkSheet'!CX48</f>
        <v>138</v>
      </c>
      <c r="CY7" s="73">
        <f>'IAS-CAS WorkSheet'!CY48</f>
        <v>139</v>
      </c>
      <c r="CZ7" s="73">
        <f>'IAS-CAS WorkSheet'!CZ48</f>
        <v>140</v>
      </c>
    </row>
    <row r="8" spans="1:104" ht="15">
      <c r="A8" s="253"/>
      <c r="B8" s="254">
        <f>'IAS-CAS WorkSheet'!B49</f>
        <v>0</v>
      </c>
      <c r="C8" s="74" t="str">
        <f>'IAS-CAS WorkSheet'!C49</f>
        <v>KCAS</v>
      </c>
      <c r="D8" s="75">
        <f>'IAS-CAS WorkSheet'!D49</f>
        <v>49</v>
      </c>
      <c r="E8" s="75">
        <f>'IAS-CAS WorkSheet'!E49</f>
        <v>50</v>
      </c>
      <c r="F8" s="75">
        <f>'IAS-CAS WorkSheet'!F49</f>
        <v>50</v>
      </c>
      <c r="G8" s="75">
        <f>'IAS-CAS WorkSheet'!G49</f>
        <v>51</v>
      </c>
      <c r="H8" s="75">
        <f>'IAS-CAS WorkSheet'!H49</f>
        <v>51</v>
      </c>
      <c r="I8" s="75">
        <f>'IAS-CAS WorkSheet'!I49</f>
        <v>52</v>
      </c>
      <c r="J8" s="75">
        <f>'IAS-CAS WorkSheet'!J49</f>
        <v>53</v>
      </c>
      <c r="K8" s="75">
        <f>'IAS-CAS WorkSheet'!K49</f>
        <v>53</v>
      </c>
      <c r="L8" s="75">
        <f>'IAS-CAS WorkSheet'!L49</f>
        <v>54</v>
      </c>
      <c r="M8" s="75">
        <f>'IAS-CAS WorkSheet'!M49</f>
        <v>54</v>
      </c>
      <c r="N8" s="75">
        <f>'IAS-CAS WorkSheet'!N49</f>
        <v>55</v>
      </c>
      <c r="O8" s="75">
        <f>'IAS-CAS WorkSheet'!O49</f>
        <v>56</v>
      </c>
      <c r="P8" s="75">
        <f>'IAS-CAS WorkSheet'!P49</f>
        <v>56</v>
      </c>
      <c r="Q8" s="75">
        <f>'IAS-CAS WorkSheet'!Q49</f>
        <v>57</v>
      </c>
      <c r="R8" s="75">
        <f>'IAS-CAS WorkSheet'!R49</f>
        <v>58</v>
      </c>
      <c r="S8" s="75">
        <f>'IAS-CAS WorkSheet'!S49</f>
        <v>59</v>
      </c>
      <c r="T8" s="75">
        <f>'IAS-CAS WorkSheet'!T49</f>
        <v>59</v>
      </c>
      <c r="U8" s="75">
        <f>'IAS-CAS WorkSheet'!U49</f>
        <v>60</v>
      </c>
      <c r="V8" s="75">
        <f>'IAS-CAS WorkSheet'!V49</f>
        <v>61</v>
      </c>
      <c r="W8" s="75">
        <f>'IAS-CAS WorkSheet'!W49</f>
        <v>61</v>
      </c>
      <c r="X8" s="75">
        <f>'IAS-CAS WorkSheet'!X49</f>
        <v>62</v>
      </c>
      <c r="Y8" s="75">
        <f>'IAS-CAS WorkSheet'!Y49</f>
        <v>63</v>
      </c>
      <c r="Z8" s="75">
        <f>'IAS-CAS WorkSheet'!Z49</f>
        <v>64</v>
      </c>
      <c r="AA8" s="75">
        <f>'IAS-CAS WorkSheet'!AA49</f>
        <v>64</v>
      </c>
      <c r="AB8" s="75">
        <f>'IAS-CAS WorkSheet'!AB49</f>
        <v>65</v>
      </c>
      <c r="AC8" s="75">
        <f>'IAS-CAS WorkSheet'!AC49</f>
        <v>66</v>
      </c>
      <c r="AD8" s="75">
        <f>'IAS-CAS WorkSheet'!AD49</f>
        <v>67</v>
      </c>
      <c r="AE8" s="75">
        <f>'IAS-CAS WorkSheet'!AE49</f>
        <v>68</v>
      </c>
      <c r="AF8" s="75">
        <f>'IAS-CAS WorkSheet'!AF49</f>
        <v>68</v>
      </c>
      <c r="AG8" s="75">
        <f>'IAS-CAS WorkSheet'!AG49</f>
        <v>69</v>
      </c>
      <c r="AH8" s="75">
        <f>'IAS-CAS WorkSheet'!AH49</f>
        <v>70</v>
      </c>
      <c r="AI8" s="75">
        <f>'IAS-CAS WorkSheet'!AI49</f>
        <v>71</v>
      </c>
      <c r="AJ8" s="75">
        <f>'IAS-CAS WorkSheet'!AJ49</f>
        <v>72</v>
      </c>
      <c r="AK8" s="75">
        <f>'IAS-CAS WorkSheet'!AK49</f>
        <v>73</v>
      </c>
      <c r="AL8" s="75">
        <f>'IAS-CAS WorkSheet'!AL49</f>
        <v>74</v>
      </c>
      <c r="AM8" s="75">
        <f>'IAS-CAS WorkSheet'!AM49</f>
        <v>75</v>
      </c>
      <c r="AN8" s="75">
        <f>'IAS-CAS WorkSheet'!AN49</f>
        <v>76</v>
      </c>
      <c r="AO8" s="75">
        <f>'IAS-CAS WorkSheet'!AO49</f>
        <v>77</v>
      </c>
      <c r="AP8" s="75">
        <f>'IAS-CAS WorkSheet'!AP49</f>
        <v>78</v>
      </c>
      <c r="AQ8" s="75">
        <f>'IAS-CAS WorkSheet'!AQ49</f>
        <v>79</v>
      </c>
      <c r="AR8" s="75">
        <f>'IAS-CAS WorkSheet'!AR49</f>
        <v>80</v>
      </c>
      <c r="AS8" s="75">
        <f>'IAS-CAS WorkSheet'!AS49</f>
        <v>81</v>
      </c>
      <c r="AT8" s="75">
        <f>'IAS-CAS WorkSheet'!AT49</f>
        <v>82</v>
      </c>
      <c r="AU8" s="75">
        <f>'IAS-CAS WorkSheet'!AU49</f>
        <v>83</v>
      </c>
      <c r="AV8" s="75">
        <f>'IAS-CAS WorkSheet'!AV49</f>
        <v>84</v>
      </c>
      <c r="AW8" s="75">
        <f>'IAS-CAS WorkSheet'!AW49</f>
        <v>85</v>
      </c>
      <c r="AX8" s="75">
        <f>'IAS-CAS WorkSheet'!AX49</f>
        <v>85</v>
      </c>
      <c r="AY8" s="75">
        <f>'IAS-CAS WorkSheet'!AY49</f>
        <v>86</v>
      </c>
      <c r="AZ8" s="75">
        <f>'IAS-CAS WorkSheet'!AZ49</f>
        <v>87</v>
      </c>
      <c r="BA8" s="75">
        <f>'IAS-CAS WorkSheet'!BA49</f>
        <v>88</v>
      </c>
      <c r="BB8" s="75">
        <f>'IAS-CAS WorkSheet'!BB49</f>
        <v>89</v>
      </c>
      <c r="BC8" s="75">
        <f>'IAS-CAS WorkSheet'!BC49</f>
        <v>90</v>
      </c>
      <c r="BD8" s="75">
        <f>'IAS-CAS WorkSheet'!BD49</f>
        <v>91</v>
      </c>
      <c r="BE8" s="75">
        <f>'IAS-CAS WorkSheet'!BE49</f>
        <v>92</v>
      </c>
      <c r="BF8" s="75">
        <f>'IAS-CAS WorkSheet'!BF49</f>
        <v>93</v>
      </c>
      <c r="BG8" s="75">
        <f>'IAS-CAS WorkSheet'!BG49</f>
        <v>94</v>
      </c>
      <c r="BH8" s="75">
        <f>'IAS-CAS WorkSheet'!BH49</f>
        <v>95</v>
      </c>
      <c r="BI8" s="75">
        <f>'IAS-CAS WorkSheet'!BI49</f>
        <v>96</v>
      </c>
      <c r="BJ8" s="75">
        <f>'IAS-CAS WorkSheet'!BJ49</f>
        <v>97</v>
      </c>
      <c r="BK8" s="75">
        <f>'IAS-CAS WorkSheet'!BK49</f>
        <v>98</v>
      </c>
      <c r="BL8" s="75">
        <f>'IAS-CAS WorkSheet'!BL49</f>
        <v>99</v>
      </c>
      <c r="BM8" s="75">
        <f>'IAS-CAS WorkSheet'!BM49</f>
        <v>100</v>
      </c>
      <c r="BN8" s="75">
        <f>'IAS-CAS WorkSheet'!BN49</f>
        <v>101</v>
      </c>
      <c r="BO8" s="75">
        <f>'IAS-CAS WorkSheet'!BO49</f>
        <v>102</v>
      </c>
      <c r="BP8" s="75">
        <f>'IAS-CAS WorkSheet'!BP49</f>
        <v>103</v>
      </c>
      <c r="BQ8" s="75">
        <f>'IAS-CAS WorkSheet'!BQ49</f>
        <v>104</v>
      </c>
      <c r="BR8" s="75">
        <f>'IAS-CAS WorkSheet'!BR49</f>
        <v>104</v>
      </c>
      <c r="BS8" s="75">
        <f>'IAS-CAS WorkSheet'!BS49</f>
        <v>105</v>
      </c>
      <c r="BT8" s="75">
        <f>'IAS-CAS WorkSheet'!BT49</f>
        <v>106</v>
      </c>
      <c r="BU8" s="75">
        <f>'IAS-CAS WorkSheet'!BU49</f>
        <v>107</v>
      </c>
      <c r="BV8" s="75">
        <f>'IAS-CAS WorkSheet'!BV49</f>
        <v>108</v>
      </c>
      <c r="BW8" s="75">
        <f>'IAS-CAS WorkSheet'!BW49</f>
        <v>109</v>
      </c>
      <c r="BX8" s="75">
        <f>'IAS-CAS WorkSheet'!BX49</f>
        <v>110</v>
      </c>
      <c r="BY8" s="75">
        <f>'IAS-CAS WorkSheet'!BY49</f>
        <v>111</v>
      </c>
      <c r="BZ8" s="75">
        <f>'IAS-CAS WorkSheet'!BZ49</f>
        <v>112</v>
      </c>
      <c r="CA8" s="75">
        <f>'IAS-CAS WorkSheet'!CA49</f>
        <v>113</v>
      </c>
      <c r="CB8" s="75">
        <f>'IAS-CAS WorkSheet'!CB49</f>
        <v>114</v>
      </c>
      <c r="CC8" s="75">
        <f>'IAS-CAS WorkSheet'!CC49</f>
        <v>115</v>
      </c>
      <c r="CD8" s="75">
        <f>'IAS-CAS WorkSheet'!CD49</f>
        <v>116</v>
      </c>
      <c r="CE8" s="75">
        <f>'IAS-CAS WorkSheet'!CE49</f>
        <v>117</v>
      </c>
      <c r="CF8" s="75">
        <f>'IAS-CAS WorkSheet'!CF49</f>
        <v>118</v>
      </c>
      <c r="CG8" s="75">
        <f>'IAS-CAS WorkSheet'!CG49</f>
        <v>119</v>
      </c>
      <c r="CH8" s="75">
        <f>'IAS-CAS WorkSheet'!CH49</f>
        <v>120</v>
      </c>
      <c r="CI8" s="75">
        <f>'IAS-CAS WorkSheet'!CI49</f>
        <v>121</v>
      </c>
      <c r="CJ8" s="75">
        <f>'IAS-CAS WorkSheet'!CJ49</f>
        <v>122</v>
      </c>
      <c r="CK8" s="75">
        <f>'IAS-CAS WorkSheet'!CK49</f>
        <v>123</v>
      </c>
      <c r="CL8" s="75">
        <f>'IAS-CAS WorkSheet'!CL49</f>
        <v>124</v>
      </c>
      <c r="CM8" s="75">
        <f>'IAS-CAS WorkSheet'!CM49</f>
        <v>125</v>
      </c>
      <c r="CN8" s="75">
        <f>'IAS-CAS WorkSheet'!CN49</f>
        <v>126</v>
      </c>
      <c r="CO8" s="75">
        <f>'IAS-CAS WorkSheet'!CO49</f>
        <v>127</v>
      </c>
      <c r="CP8" s="75">
        <f>'IAS-CAS WorkSheet'!CP49</f>
        <v>128</v>
      </c>
      <c r="CQ8" s="75">
        <f>'IAS-CAS WorkSheet'!CQ49</f>
        <v>129</v>
      </c>
      <c r="CR8" s="75">
        <f>'IAS-CAS WorkSheet'!CR49</f>
        <v>130</v>
      </c>
      <c r="CS8" s="75">
        <f>'IAS-CAS WorkSheet'!CS49</f>
        <v>131</v>
      </c>
      <c r="CT8" s="75">
        <f>'IAS-CAS WorkSheet'!CT49</f>
        <v>132</v>
      </c>
      <c r="CU8" s="75">
        <f>'IAS-CAS WorkSheet'!CU49</f>
        <v>133</v>
      </c>
      <c r="CV8" s="75">
        <f>'IAS-CAS WorkSheet'!CV49</f>
        <v>134</v>
      </c>
      <c r="CW8" s="75">
        <f>'IAS-CAS WorkSheet'!CW49</f>
        <v>135</v>
      </c>
      <c r="CX8" s="75">
        <f>'IAS-CAS WorkSheet'!CX49</f>
        <v>136</v>
      </c>
      <c r="CY8" s="75">
        <f>'IAS-CAS WorkSheet'!CY49</f>
        <v>137</v>
      </c>
      <c r="CZ8" s="75">
        <f>'IAS-CAS WorkSheet'!CZ49</f>
        <v>138</v>
      </c>
    </row>
    <row r="9" spans="1:104" ht="15">
      <c r="A9" s="253"/>
      <c r="B9" s="254" t="str">
        <f>'IAS-CAS WorkSheet'!B50</f>
        <v>10°</v>
      </c>
      <c r="C9" s="76" t="str">
        <f>'IAS-CAS WorkSheet'!C50</f>
        <v>KIAS</v>
      </c>
      <c r="D9" s="73">
        <f>'IAS-CAS WorkSheet'!D50</f>
        <v>40</v>
      </c>
      <c r="E9" s="73">
        <f>'IAS-CAS WorkSheet'!E50</f>
        <v>41</v>
      </c>
      <c r="F9" s="73">
        <f>'IAS-CAS WorkSheet'!F50</f>
        <v>42</v>
      </c>
      <c r="G9" s="73">
        <f>'IAS-CAS WorkSheet'!G50</f>
        <v>43</v>
      </c>
      <c r="H9" s="73">
        <f>'IAS-CAS WorkSheet'!H50</f>
        <v>44</v>
      </c>
      <c r="I9" s="73">
        <f>'IAS-CAS WorkSheet'!I50</f>
        <v>45</v>
      </c>
      <c r="J9" s="73">
        <f>'IAS-CAS WorkSheet'!J50</f>
        <v>46</v>
      </c>
      <c r="K9" s="73">
        <f>'IAS-CAS WorkSheet'!K50</f>
        <v>47</v>
      </c>
      <c r="L9" s="73">
        <f>'IAS-CAS WorkSheet'!L50</f>
        <v>48</v>
      </c>
      <c r="M9" s="73">
        <f>'IAS-CAS WorkSheet'!M50</f>
        <v>49</v>
      </c>
      <c r="N9" s="73">
        <f>'IAS-CAS WorkSheet'!N50</f>
        <v>50</v>
      </c>
      <c r="O9" s="73">
        <f>'IAS-CAS WorkSheet'!O50</f>
        <v>51</v>
      </c>
      <c r="P9" s="73">
        <f>'IAS-CAS WorkSheet'!P50</f>
        <v>52</v>
      </c>
      <c r="Q9" s="73">
        <f>'IAS-CAS WorkSheet'!Q50</f>
        <v>53</v>
      </c>
      <c r="R9" s="73">
        <f>'IAS-CAS WorkSheet'!R50</f>
        <v>54</v>
      </c>
      <c r="S9" s="73">
        <f>'IAS-CAS WorkSheet'!S50</f>
        <v>55</v>
      </c>
      <c r="T9" s="73">
        <f>'IAS-CAS WorkSheet'!T50</f>
        <v>56</v>
      </c>
      <c r="U9" s="73">
        <f>'IAS-CAS WorkSheet'!U50</f>
        <v>57</v>
      </c>
      <c r="V9" s="73">
        <f>'IAS-CAS WorkSheet'!V50</f>
        <v>58</v>
      </c>
      <c r="W9" s="73">
        <f>'IAS-CAS WorkSheet'!W50</f>
        <v>59</v>
      </c>
      <c r="X9" s="73">
        <f>'IAS-CAS WorkSheet'!X50</f>
        <v>60</v>
      </c>
      <c r="Y9" s="73">
        <f>'IAS-CAS WorkSheet'!Y50</f>
        <v>61</v>
      </c>
      <c r="Z9" s="73">
        <f>'IAS-CAS WorkSheet'!Z50</f>
        <v>62</v>
      </c>
      <c r="AA9" s="73">
        <f>'IAS-CAS WorkSheet'!AA50</f>
        <v>63</v>
      </c>
      <c r="AB9" s="73">
        <f>'IAS-CAS WorkSheet'!AB50</f>
        <v>64</v>
      </c>
      <c r="AC9" s="73">
        <f>'IAS-CAS WorkSheet'!AC50</f>
        <v>65</v>
      </c>
      <c r="AD9" s="73">
        <f>'IAS-CAS WorkSheet'!AD50</f>
        <v>66</v>
      </c>
      <c r="AE9" s="73">
        <f>'IAS-CAS WorkSheet'!AE50</f>
        <v>67</v>
      </c>
      <c r="AF9" s="73">
        <f>'IAS-CAS WorkSheet'!AF50</f>
        <v>68</v>
      </c>
      <c r="AG9" s="73">
        <f>'IAS-CAS WorkSheet'!AG50</f>
        <v>69</v>
      </c>
      <c r="AH9" s="73">
        <f>'IAS-CAS WorkSheet'!AH50</f>
        <v>70</v>
      </c>
      <c r="AI9" s="73">
        <f>'IAS-CAS WorkSheet'!AI50</f>
        <v>71</v>
      </c>
      <c r="AJ9" s="73">
        <f>'IAS-CAS WorkSheet'!AJ50</f>
        <v>72</v>
      </c>
      <c r="AK9" s="73">
        <f>'IAS-CAS WorkSheet'!AK50</f>
        <v>73</v>
      </c>
      <c r="AL9" s="73">
        <f>'IAS-CAS WorkSheet'!AL50</f>
        <v>74</v>
      </c>
      <c r="AM9" s="73">
        <f>'IAS-CAS WorkSheet'!AM50</f>
        <v>75</v>
      </c>
      <c r="AN9" s="73">
        <f>'IAS-CAS WorkSheet'!AN50</f>
        <v>76</v>
      </c>
      <c r="AO9" s="73">
        <f>'IAS-CAS WorkSheet'!AO50</f>
        <v>77</v>
      </c>
      <c r="AP9" s="73">
        <f>'IAS-CAS WorkSheet'!AP50</f>
        <v>78</v>
      </c>
      <c r="AQ9" s="73">
        <f>'IAS-CAS WorkSheet'!AQ50</f>
        <v>79</v>
      </c>
      <c r="AR9" s="73">
        <f>'IAS-CAS WorkSheet'!AR50</f>
        <v>80</v>
      </c>
      <c r="AS9" s="73">
        <f>'IAS-CAS WorkSheet'!AS50</f>
        <v>81</v>
      </c>
      <c r="AT9" s="73">
        <f>'IAS-CAS WorkSheet'!AT50</f>
        <v>82</v>
      </c>
      <c r="AU9" s="73">
        <f>'IAS-CAS WorkSheet'!AU50</f>
        <v>83</v>
      </c>
      <c r="AV9" s="73">
        <f>'IAS-CAS WorkSheet'!AV50</f>
        <v>84</v>
      </c>
      <c r="AW9" s="73">
        <f>'IAS-CAS WorkSheet'!AW50</f>
        <v>85</v>
      </c>
      <c r="AX9" s="77"/>
      <c r="AY9" s="77"/>
      <c r="AZ9" s="77"/>
      <c r="BA9" s="77"/>
      <c r="BB9" s="78"/>
      <c r="BC9" s="78"/>
      <c r="BD9" s="77"/>
      <c r="BE9" s="77"/>
      <c r="BF9" s="77"/>
      <c r="BG9" s="77"/>
      <c r="BH9" s="78"/>
      <c r="BI9" s="78"/>
      <c r="BJ9" s="77"/>
      <c r="BK9" s="77"/>
      <c r="BL9" s="77"/>
      <c r="BM9" s="77"/>
      <c r="BN9" s="78"/>
      <c r="BO9" s="78"/>
      <c r="BP9" s="77"/>
      <c r="BQ9" s="77"/>
      <c r="BR9" s="77"/>
      <c r="BS9" s="77"/>
      <c r="BT9" s="78"/>
      <c r="BU9" s="78"/>
      <c r="BV9" s="77"/>
      <c r="BW9" s="77"/>
      <c r="BX9" s="77"/>
      <c r="BY9" s="77"/>
      <c r="BZ9" s="78"/>
      <c r="CA9" s="78"/>
      <c r="CB9" s="77"/>
      <c r="CC9" s="77"/>
      <c r="CD9" s="77"/>
      <c r="CE9" s="77"/>
      <c r="CF9" s="78"/>
      <c r="CG9" s="78"/>
      <c r="CH9" s="77"/>
      <c r="CI9" s="77"/>
      <c r="CJ9" s="77"/>
      <c r="CK9" s="77"/>
      <c r="CL9" s="78"/>
      <c r="CM9" s="78"/>
      <c r="CN9" s="77"/>
      <c r="CO9" s="77"/>
      <c r="CP9" s="77"/>
      <c r="CQ9" s="77"/>
      <c r="CR9" s="78"/>
      <c r="CS9" s="78"/>
      <c r="CT9" s="77"/>
      <c r="CU9" s="77"/>
      <c r="CV9" s="77"/>
      <c r="CW9" s="77"/>
      <c r="CX9" s="78"/>
      <c r="CY9" s="78"/>
      <c r="CZ9" s="77"/>
    </row>
    <row r="10" spans="1:104" ht="15">
      <c r="A10" s="253"/>
      <c r="B10" s="254">
        <f>'IAS-CAS WorkSheet'!B51</f>
        <v>0</v>
      </c>
      <c r="C10" s="79" t="str">
        <f>'IAS-CAS WorkSheet'!C51</f>
        <v>KCAS</v>
      </c>
      <c r="D10" s="75">
        <f>'IAS-CAS WorkSheet'!D51</f>
        <v>49</v>
      </c>
      <c r="E10" s="75">
        <f>'IAS-CAS WorkSheet'!E51</f>
        <v>50</v>
      </c>
      <c r="F10" s="75">
        <f>'IAS-CAS WorkSheet'!F51</f>
        <v>50</v>
      </c>
      <c r="G10" s="75">
        <f>'IAS-CAS WorkSheet'!G51</f>
        <v>51</v>
      </c>
      <c r="H10" s="75">
        <f>'IAS-CAS WorkSheet'!H51</f>
        <v>51</v>
      </c>
      <c r="I10" s="75">
        <f>'IAS-CAS WorkSheet'!I51</f>
        <v>52</v>
      </c>
      <c r="J10" s="75">
        <f>'IAS-CAS WorkSheet'!J51</f>
        <v>53</v>
      </c>
      <c r="K10" s="75">
        <f>'IAS-CAS WorkSheet'!K51</f>
        <v>53</v>
      </c>
      <c r="L10" s="75">
        <f>'IAS-CAS WorkSheet'!L51</f>
        <v>54</v>
      </c>
      <c r="M10" s="75">
        <f>'IAS-CAS WorkSheet'!M51</f>
        <v>54</v>
      </c>
      <c r="N10" s="75">
        <f>'IAS-CAS WorkSheet'!N51</f>
        <v>55</v>
      </c>
      <c r="O10" s="75">
        <f>'IAS-CAS WorkSheet'!O51</f>
        <v>56</v>
      </c>
      <c r="P10" s="75">
        <f>'IAS-CAS WorkSheet'!P51</f>
        <v>56</v>
      </c>
      <c r="Q10" s="75">
        <f>'IAS-CAS WorkSheet'!Q51</f>
        <v>57</v>
      </c>
      <c r="R10" s="75">
        <f>'IAS-CAS WorkSheet'!R51</f>
        <v>58</v>
      </c>
      <c r="S10" s="75">
        <f>'IAS-CAS WorkSheet'!S51</f>
        <v>59</v>
      </c>
      <c r="T10" s="75">
        <f>'IAS-CAS WorkSheet'!T51</f>
        <v>59</v>
      </c>
      <c r="U10" s="75">
        <f>'IAS-CAS WorkSheet'!U51</f>
        <v>60</v>
      </c>
      <c r="V10" s="75">
        <f>'IAS-CAS WorkSheet'!V51</f>
        <v>61</v>
      </c>
      <c r="W10" s="75">
        <f>'IAS-CAS WorkSheet'!W51</f>
        <v>61</v>
      </c>
      <c r="X10" s="75">
        <f>'IAS-CAS WorkSheet'!X51</f>
        <v>62</v>
      </c>
      <c r="Y10" s="75">
        <f>'IAS-CAS WorkSheet'!Y51</f>
        <v>63</v>
      </c>
      <c r="Z10" s="75">
        <f>'IAS-CAS WorkSheet'!Z51</f>
        <v>64</v>
      </c>
      <c r="AA10" s="75">
        <f>'IAS-CAS WorkSheet'!AA51</f>
        <v>65</v>
      </c>
      <c r="AB10" s="75">
        <f>'IAS-CAS WorkSheet'!AB51</f>
        <v>66</v>
      </c>
      <c r="AC10" s="75">
        <f>'IAS-CAS WorkSheet'!AC51</f>
        <v>67</v>
      </c>
      <c r="AD10" s="75">
        <f>'IAS-CAS WorkSheet'!AD51</f>
        <v>67</v>
      </c>
      <c r="AE10" s="75">
        <f>'IAS-CAS WorkSheet'!AE51</f>
        <v>68</v>
      </c>
      <c r="AF10" s="75">
        <f>'IAS-CAS WorkSheet'!AF51</f>
        <v>69</v>
      </c>
      <c r="AG10" s="75">
        <f>'IAS-CAS WorkSheet'!AG51</f>
        <v>70</v>
      </c>
      <c r="AH10" s="75">
        <f>'IAS-CAS WorkSheet'!AH51</f>
        <v>71</v>
      </c>
      <c r="AI10" s="75">
        <f>'IAS-CAS WorkSheet'!AI51</f>
        <v>72</v>
      </c>
      <c r="AJ10" s="75">
        <f>'IAS-CAS WorkSheet'!AJ51</f>
        <v>73</v>
      </c>
      <c r="AK10" s="75">
        <f>'IAS-CAS WorkSheet'!AK51</f>
        <v>74</v>
      </c>
      <c r="AL10" s="75">
        <f>'IAS-CAS WorkSheet'!AL51</f>
        <v>75</v>
      </c>
      <c r="AM10" s="75">
        <f>'IAS-CAS WorkSheet'!AM51</f>
        <v>76</v>
      </c>
      <c r="AN10" s="75">
        <f>'IAS-CAS WorkSheet'!AN51</f>
        <v>76</v>
      </c>
      <c r="AO10" s="75">
        <f>'IAS-CAS WorkSheet'!AO51</f>
        <v>77</v>
      </c>
      <c r="AP10" s="75">
        <f>'IAS-CAS WorkSheet'!AP51</f>
        <v>78</v>
      </c>
      <c r="AQ10" s="75">
        <f>'IAS-CAS WorkSheet'!AQ51</f>
        <v>79</v>
      </c>
      <c r="AR10" s="75">
        <f>'IAS-CAS WorkSheet'!AR51</f>
        <v>80</v>
      </c>
      <c r="AS10" s="75">
        <f>'IAS-CAS WorkSheet'!AS51</f>
        <v>81</v>
      </c>
      <c r="AT10" s="75">
        <f>'IAS-CAS WorkSheet'!AT51</f>
        <v>82</v>
      </c>
      <c r="AU10" s="75">
        <f>'IAS-CAS WorkSheet'!AU51</f>
        <v>83</v>
      </c>
      <c r="AV10" s="75">
        <f>'IAS-CAS WorkSheet'!AV51</f>
        <v>84</v>
      </c>
      <c r="AW10" s="75">
        <f>'IAS-CAS WorkSheet'!AW51</f>
        <v>85</v>
      </c>
      <c r="AX10" s="80"/>
      <c r="AY10" s="81"/>
      <c r="AZ10" s="81"/>
      <c r="BA10" s="81"/>
      <c r="BB10" s="2"/>
      <c r="BC10" s="2"/>
      <c r="BD10" s="80"/>
      <c r="BE10" s="81"/>
      <c r="BF10" s="81"/>
      <c r="BG10" s="81"/>
      <c r="BH10" s="2"/>
      <c r="BI10" s="2"/>
      <c r="BJ10" s="80"/>
      <c r="BK10" s="81"/>
      <c r="BL10" s="81"/>
      <c r="BM10" s="81"/>
      <c r="BN10" s="2"/>
      <c r="BO10" s="2"/>
      <c r="BP10" s="80"/>
      <c r="BQ10" s="81"/>
      <c r="BR10" s="81"/>
      <c r="BS10" s="81"/>
      <c r="BT10" s="2"/>
      <c r="BU10" s="2"/>
      <c r="BV10" s="80"/>
      <c r="BW10" s="81"/>
      <c r="BX10" s="81"/>
      <c r="BY10" s="81"/>
      <c r="BZ10" s="2"/>
      <c r="CA10" s="2"/>
      <c r="CB10" s="80"/>
      <c r="CC10" s="81"/>
      <c r="CD10" s="81"/>
      <c r="CE10" s="81"/>
      <c r="CF10" s="2"/>
      <c r="CG10" s="2"/>
      <c r="CH10" s="80"/>
      <c r="CI10" s="81"/>
      <c r="CJ10" s="81"/>
      <c r="CK10" s="81"/>
      <c r="CL10" s="2"/>
      <c r="CM10" s="2"/>
      <c r="CN10" s="80"/>
      <c r="CO10" s="81"/>
      <c r="CP10" s="81"/>
      <c r="CQ10" s="81"/>
      <c r="CR10" s="2"/>
      <c r="CS10" s="2"/>
      <c r="CT10" s="80"/>
      <c r="CU10" s="81"/>
      <c r="CV10" s="81"/>
      <c r="CW10" s="81"/>
      <c r="CX10" s="2"/>
      <c r="CY10" s="2"/>
      <c r="CZ10" s="80"/>
    </row>
    <row r="11" spans="1:104" ht="15">
      <c r="A11" s="253"/>
      <c r="B11" s="254" t="str">
        <f>'IAS-CAS WorkSheet'!B52</f>
        <v>40°</v>
      </c>
      <c r="C11" s="72" t="str">
        <f>'IAS-CAS WorkSheet'!C52</f>
        <v>KIAS</v>
      </c>
      <c r="D11" s="82">
        <f>'IAS-CAS WorkSheet'!D52</f>
        <v>40</v>
      </c>
      <c r="E11" s="82">
        <f>'IAS-CAS WorkSheet'!E52</f>
        <v>41</v>
      </c>
      <c r="F11" s="82">
        <f>'IAS-CAS WorkSheet'!F52</f>
        <v>42</v>
      </c>
      <c r="G11" s="82">
        <f>'IAS-CAS WorkSheet'!G52</f>
        <v>43</v>
      </c>
      <c r="H11" s="82">
        <f>'IAS-CAS WorkSheet'!H52</f>
        <v>44</v>
      </c>
      <c r="I11" s="82">
        <f>'IAS-CAS WorkSheet'!I52</f>
        <v>45</v>
      </c>
      <c r="J11" s="82">
        <f>'IAS-CAS WorkSheet'!J52</f>
        <v>46</v>
      </c>
      <c r="K11" s="82">
        <f>'IAS-CAS WorkSheet'!K52</f>
        <v>47</v>
      </c>
      <c r="L11" s="82">
        <f>'IAS-CAS WorkSheet'!L52</f>
        <v>48</v>
      </c>
      <c r="M11" s="82">
        <f>'IAS-CAS WorkSheet'!M52</f>
        <v>49</v>
      </c>
      <c r="N11" s="82">
        <f>'IAS-CAS WorkSheet'!N52</f>
        <v>50</v>
      </c>
      <c r="O11" s="82">
        <f>'IAS-CAS WorkSheet'!O52</f>
        <v>51</v>
      </c>
      <c r="P11" s="82">
        <f>'IAS-CAS WorkSheet'!P52</f>
        <v>52</v>
      </c>
      <c r="Q11" s="82">
        <f>'IAS-CAS WorkSheet'!Q52</f>
        <v>53</v>
      </c>
      <c r="R11" s="82">
        <f>'IAS-CAS WorkSheet'!R52</f>
        <v>54</v>
      </c>
      <c r="S11" s="82">
        <f>'IAS-CAS WorkSheet'!S52</f>
        <v>55</v>
      </c>
      <c r="T11" s="82">
        <f>'IAS-CAS WorkSheet'!T52</f>
        <v>56</v>
      </c>
      <c r="U11" s="82">
        <f>'IAS-CAS WorkSheet'!U52</f>
        <v>57</v>
      </c>
      <c r="V11" s="82">
        <f>'IAS-CAS WorkSheet'!V52</f>
        <v>58</v>
      </c>
      <c r="W11" s="82">
        <f>'IAS-CAS WorkSheet'!W52</f>
        <v>59</v>
      </c>
      <c r="X11" s="82">
        <f>'IAS-CAS WorkSheet'!X52</f>
        <v>60</v>
      </c>
      <c r="Y11" s="82">
        <f>'IAS-CAS WorkSheet'!Y52</f>
        <v>61</v>
      </c>
      <c r="Z11" s="82">
        <f>'IAS-CAS WorkSheet'!Z52</f>
        <v>62</v>
      </c>
      <c r="AA11" s="82">
        <f>'IAS-CAS WorkSheet'!AA52</f>
        <v>63</v>
      </c>
      <c r="AB11" s="82">
        <f>'IAS-CAS WorkSheet'!AB52</f>
        <v>64</v>
      </c>
      <c r="AC11" s="82">
        <f>'IAS-CAS WorkSheet'!AC52</f>
        <v>65</v>
      </c>
      <c r="AD11" s="82">
        <f>'IAS-CAS WorkSheet'!AD52</f>
        <v>66</v>
      </c>
      <c r="AE11" s="82">
        <f>'IAS-CAS WorkSheet'!AE52</f>
        <v>67</v>
      </c>
      <c r="AF11" s="82">
        <f>'IAS-CAS WorkSheet'!AF52</f>
        <v>68</v>
      </c>
      <c r="AG11" s="82">
        <f>'IAS-CAS WorkSheet'!AG52</f>
        <v>69</v>
      </c>
      <c r="AH11" s="82">
        <f>'IAS-CAS WorkSheet'!AH52</f>
        <v>70</v>
      </c>
      <c r="AI11" s="82">
        <f>'IAS-CAS WorkSheet'!AI52</f>
        <v>71</v>
      </c>
      <c r="AJ11" s="82">
        <f>'IAS-CAS WorkSheet'!AJ52</f>
        <v>72</v>
      </c>
      <c r="AK11" s="82">
        <f>'IAS-CAS WorkSheet'!AK52</f>
        <v>73</v>
      </c>
      <c r="AL11" s="82">
        <f>'IAS-CAS WorkSheet'!AL52</f>
        <v>74</v>
      </c>
      <c r="AM11" s="82">
        <f>'IAS-CAS WorkSheet'!AM52</f>
        <v>75</v>
      </c>
      <c r="AN11" s="82">
        <f>'IAS-CAS WorkSheet'!AN52</f>
        <v>76</v>
      </c>
      <c r="AO11" s="82">
        <f>'IAS-CAS WorkSheet'!AO52</f>
        <v>77</v>
      </c>
      <c r="AP11" s="82">
        <f>'IAS-CAS WorkSheet'!AP52</f>
        <v>78</v>
      </c>
      <c r="AQ11" s="82">
        <f>'IAS-CAS WorkSheet'!AQ52</f>
        <v>79</v>
      </c>
      <c r="AR11" s="82">
        <f>'IAS-CAS WorkSheet'!AR52</f>
        <v>80</v>
      </c>
      <c r="AS11" s="82">
        <f>'IAS-CAS WorkSheet'!AS52</f>
        <v>81</v>
      </c>
      <c r="AT11" s="82">
        <f>'IAS-CAS WorkSheet'!AT52</f>
        <v>82</v>
      </c>
      <c r="AU11" s="82">
        <f>'IAS-CAS WorkSheet'!AU52</f>
        <v>83</v>
      </c>
      <c r="AV11" s="82">
        <f>'IAS-CAS WorkSheet'!AV52</f>
        <v>84</v>
      </c>
      <c r="AW11" s="82">
        <f>'IAS-CAS WorkSheet'!AW52</f>
        <v>85</v>
      </c>
      <c r="AX11" s="77"/>
      <c r="AY11" s="77"/>
      <c r="AZ11" s="77"/>
      <c r="BA11" s="77"/>
      <c r="BB11" s="78"/>
      <c r="BC11" s="78"/>
      <c r="BD11" s="77"/>
      <c r="BE11" s="77"/>
      <c r="BF11" s="77"/>
      <c r="BG11" s="77"/>
      <c r="BH11" s="78"/>
      <c r="BI11" s="78"/>
      <c r="BJ11" s="77"/>
      <c r="BK11" s="77"/>
      <c r="BL11" s="77"/>
      <c r="BM11" s="77"/>
      <c r="BN11" s="78"/>
      <c r="BO11" s="78"/>
      <c r="BP11" s="77"/>
      <c r="BQ11" s="77"/>
      <c r="BR11" s="77"/>
      <c r="BS11" s="77"/>
      <c r="BT11" s="78"/>
      <c r="BU11" s="78"/>
      <c r="BV11" s="77"/>
      <c r="BW11" s="77"/>
      <c r="BX11" s="77"/>
      <c r="BY11" s="77"/>
      <c r="BZ11" s="78"/>
      <c r="CA11" s="78"/>
      <c r="CB11" s="77"/>
      <c r="CC11" s="77"/>
      <c r="CD11" s="77"/>
      <c r="CE11" s="77"/>
      <c r="CF11" s="78"/>
      <c r="CG11" s="78"/>
      <c r="CH11" s="77"/>
      <c r="CI11" s="77"/>
      <c r="CJ11" s="77"/>
      <c r="CK11" s="77"/>
      <c r="CL11" s="78"/>
      <c r="CM11" s="78"/>
      <c r="CN11" s="77"/>
      <c r="CO11" s="77"/>
      <c r="CP11" s="77"/>
      <c r="CQ11" s="77"/>
      <c r="CR11" s="78"/>
      <c r="CS11" s="78"/>
      <c r="CT11" s="77"/>
      <c r="CU11" s="77"/>
      <c r="CV11" s="77"/>
      <c r="CW11" s="77"/>
      <c r="CX11" s="78"/>
      <c r="CY11" s="78"/>
      <c r="CZ11" s="77"/>
    </row>
    <row r="12" spans="1:104" ht="15">
      <c r="A12" s="253"/>
      <c r="B12" s="254">
        <f>'IAS-CAS WorkSheet'!B53</f>
        <v>0</v>
      </c>
      <c r="C12" s="74" t="str">
        <f>'IAS-CAS WorkSheet'!C53</f>
        <v>KCAS</v>
      </c>
      <c r="D12" s="83">
        <f>'IAS-CAS WorkSheet'!D53</f>
        <v>47</v>
      </c>
      <c r="E12" s="83">
        <f>'IAS-CAS WorkSheet'!E53</f>
        <v>48</v>
      </c>
      <c r="F12" s="83">
        <f>'IAS-CAS WorkSheet'!F53</f>
        <v>48</v>
      </c>
      <c r="G12" s="83">
        <f>'IAS-CAS WorkSheet'!G53</f>
        <v>49</v>
      </c>
      <c r="H12" s="83">
        <f>'IAS-CAS WorkSheet'!H53</f>
        <v>50</v>
      </c>
      <c r="I12" s="83">
        <f>'IAS-CAS WorkSheet'!I53</f>
        <v>51</v>
      </c>
      <c r="J12" s="83">
        <f>'IAS-CAS WorkSheet'!J53</f>
        <v>51</v>
      </c>
      <c r="K12" s="83">
        <f>'IAS-CAS WorkSheet'!K53</f>
        <v>52</v>
      </c>
      <c r="L12" s="83">
        <f>'IAS-CAS WorkSheet'!L53</f>
        <v>53</v>
      </c>
      <c r="M12" s="83">
        <f>'IAS-CAS WorkSheet'!M53</f>
        <v>53</v>
      </c>
      <c r="N12" s="83">
        <f>'IAS-CAS WorkSheet'!N53</f>
        <v>54</v>
      </c>
      <c r="O12" s="83">
        <f>'IAS-CAS WorkSheet'!O53</f>
        <v>55</v>
      </c>
      <c r="P12" s="83">
        <f>'IAS-CAS WorkSheet'!P53</f>
        <v>56</v>
      </c>
      <c r="Q12" s="83">
        <f>'IAS-CAS WorkSheet'!Q53</f>
        <v>56</v>
      </c>
      <c r="R12" s="83">
        <f>'IAS-CAS WorkSheet'!R53</f>
        <v>57</v>
      </c>
      <c r="S12" s="83">
        <f>'IAS-CAS WorkSheet'!S53</f>
        <v>58</v>
      </c>
      <c r="T12" s="83">
        <f>'IAS-CAS WorkSheet'!T53</f>
        <v>59</v>
      </c>
      <c r="U12" s="83">
        <f>'IAS-CAS WorkSheet'!U53</f>
        <v>60</v>
      </c>
      <c r="V12" s="83">
        <f>'IAS-CAS WorkSheet'!V53</f>
        <v>60</v>
      </c>
      <c r="W12" s="83">
        <f>'IAS-CAS WorkSheet'!W53</f>
        <v>61</v>
      </c>
      <c r="X12" s="83">
        <f>'IAS-CAS WorkSheet'!X53</f>
        <v>62</v>
      </c>
      <c r="Y12" s="83">
        <f>'IAS-CAS WorkSheet'!Y53</f>
        <v>63</v>
      </c>
      <c r="Z12" s="83">
        <f>'IAS-CAS WorkSheet'!Z53</f>
        <v>64</v>
      </c>
      <c r="AA12" s="83">
        <f>'IAS-CAS WorkSheet'!AA53</f>
        <v>65</v>
      </c>
      <c r="AB12" s="83">
        <f>'IAS-CAS WorkSheet'!AB53</f>
        <v>66</v>
      </c>
      <c r="AC12" s="83">
        <f>'IAS-CAS WorkSheet'!AC53</f>
        <v>67</v>
      </c>
      <c r="AD12" s="83">
        <f>'IAS-CAS WorkSheet'!AD53</f>
        <v>67</v>
      </c>
      <c r="AE12" s="83">
        <f>'IAS-CAS WorkSheet'!AE53</f>
        <v>68</v>
      </c>
      <c r="AF12" s="83">
        <f>'IAS-CAS WorkSheet'!AF53</f>
        <v>69</v>
      </c>
      <c r="AG12" s="83">
        <f>'IAS-CAS WorkSheet'!AG53</f>
        <v>70</v>
      </c>
      <c r="AH12" s="83">
        <f>'IAS-CAS WorkSheet'!AH53</f>
        <v>71</v>
      </c>
      <c r="AI12" s="83">
        <f>'IAS-CAS WorkSheet'!AI53</f>
        <v>72</v>
      </c>
      <c r="AJ12" s="83">
        <f>'IAS-CAS WorkSheet'!AJ53</f>
        <v>73</v>
      </c>
      <c r="AK12" s="83">
        <f>'IAS-CAS WorkSheet'!AK53</f>
        <v>74</v>
      </c>
      <c r="AL12" s="83">
        <f>'IAS-CAS WorkSheet'!AL53</f>
        <v>75</v>
      </c>
      <c r="AM12" s="83">
        <f>'IAS-CAS WorkSheet'!AM53</f>
        <v>76</v>
      </c>
      <c r="AN12" s="83">
        <f>'IAS-CAS WorkSheet'!AN53</f>
        <v>77</v>
      </c>
      <c r="AO12" s="83">
        <f>'IAS-CAS WorkSheet'!AO53</f>
        <v>78</v>
      </c>
      <c r="AP12" s="83">
        <f>'IAS-CAS WorkSheet'!AP53</f>
        <v>79</v>
      </c>
      <c r="AQ12" s="83">
        <f>'IAS-CAS WorkSheet'!AQ53</f>
        <v>80</v>
      </c>
      <c r="AR12" s="83">
        <f>'IAS-CAS WorkSheet'!AR53</f>
        <v>81</v>
      </c>
      <c r="AS12" s="83">
        <f>'IAS-CAS WorkSheet'!AS53</f>
        <v>82</v>
      </c>
      <c r="AT12" s="83">
        <f>'IAS-CAS WorkSheet'!AT53</f>
        <v>83</v>
      </c>
      <c r="AU12" s="83">
        <f>'IAS-CAS WorkSheet'!AU53</f>
        <v>84</v>
      </c>
      <c r="AV12" s="83">
        <f>'IAS-CAS WorkSheet'!AV53</f>
        <v>85</v>
      </c>
      <c r="AW12" s="83">
        <f>'IAS-CAS WorkSheet'!AW53</f>
        <v>86</v>
      </c>
      <c r="AX12" s="3"/>
      <c r="AY12" s="80"/>
      <c r="AZ12" s="80"/>
      <c r="BA12" s="80"/>
      <c r="BB12" s="4"/>
      <c r="BC12" s="4"/>
      <c r="BD12" s="3"/>
      <c r="BE12" s="80"/>
      <c r="BF12" s="80"/>
      <c r="BG12" s="80"/>
      <c r="BH12" s="4"/>
      <c r="BI12" s="4"/>
      <c r="BJ12" s="3"/>
      <c r="BK12" s="80"/>
      <c r="BL12" s="80"/>
      <c r="BM12" s="80"/>
      <c r="BN12" s="4"/>
      <c r="BO12" s="4"/>
      <c r="BP12" s="3"/>
      <c r="BQ12" s="80"/>
      <c r="BR12" s="80"/>
      <c r="BS12" s="80"/>
      <c r="BT12" s="4"/>
      <c r="BU12" s="4"/>
      <c r="BV12" s="3"/>
      <c r="BW12" s="80"/>
      <c r="BX12" s="80"/>
      <c r="BY12" s="80"/>
      <c r="BZ12" s="4"/>
      <c r="CA12" s="4"/>
      <c r="CB12" s="3"/>
      <c r="CC12" s="80"/>
      <c r="CD12" s="80"/>
      <c r="CE12" s="80"/>
      <c r="CF12" s="4"/>
      <c r="CG12" s="4"/>
      <c r="CH12" s="3"/>
      <c r="CI12" s="80"/>
      <c r="CJ12" s="80"/>
      <c r="CK12" s="80"/>
      <c r="CL12" s="4"/>
      <c r="CM12" s="4"/>
      <c r="CN12" s="3"/>
      <c r="CO12" s="80"/>
      <c r="CP12" s="80"/>
      <c r="CQ12" s="80"/>
      <c r="CR12" s="4"/>
      <c r="CS12" s="4"/>
      <c r="CT12" s="3"/>
      <c r="CU12" s="80"/>
      <c r="CV12" s="80"/>
      <c r="CW12" s="80"/>
      <c r="CX12" s="4"/>
      <c r="CY12" s="4"/>
      <c r="CZ12" s="84"/>
    </row>
    <row r="14" ht="15">
      <c r="B14" s="85" t="s">
        <v>26</v>
      </c>
    </row>
    <row r="15" spans="1:93" ht="15">
      <c r="A15" s="253" t="s">
        <v>14</v>
      </c>
      <c r="B15" s="254" t="str">
        <f>'IAS-CAS WorkSheet'!B102</f>
        <v>0°</v>
      </c>
      <c r="C15" s="86" t="str">
        <f>'IAS-CAS WorkSheet'!C102</f>
        <v>KCAS</v>
      </c>
      <c r="D15" s="87">
        <f>'IAS-CAS WorkSheet'!D102</f>
        <v>49</v>
      </c>
      <c r="E15" s="87">
        <f>'IAS-CAS WorkSheet'!E102</f>
        <v>50</v>
      </c>
      <c r="F15" s="87">
        <f>'IAS-CAS WorkSheet'!F102</f>
        <v>51</v>
      </c>
      <c r="G15" s="87">
        <f>'IAS-CAS WorkSheet'!G102</f>
        <v>52</v>
      </c>
      <c r="H15" s="87">
        <f>'IAS-CAS WorkSheet'!H102</f>
        <v>53</v>
      </c>
      <c r="I15" s="87">
        <f>'IAS-CAS WorkSheet'!I102</f>
        <v>54</v>
      </c>
      <c r="J15" s="87">
        <f>'IAS-CAS WorkSheet'!J102</f>
        <v>55</v>
      </c>
      <c r="K15" s="87">
        <f>'IAS-CAS WorkSheet'!K102</f>
        <v>56</v>
      </c>
      <c r="L15" s="87">
        <f>'IAS-CAS WorkSheet'!L102</f>
        <v>57</v>
      </c>
      <c r="M15" s="87">
        <f>'IAS-CAS WorkSheet'!M102</f>
        <v>58</v>
      </c>
      <c r="N15" s="87">
        <f>'IAS-CAS WorkSheet'!N102</f>
        <v>59</v>
      </c>
      <c r="O15" s="87">
        <f>'IAS-CAS WorkSheet'!O102</f>
        <v>60</v>
      </c>
      <c r="P15" s="87">
        <f>'IAS-CAS WorkSheet'!P102</f>
        <v>61</v>
      </c>
      <c r="Q15" s="87">
        <f>'IAS-CAS WorkSheet'!Q102</f>
        <v>62</v>
      </c>
      <c r="R15" s="87">
        <f>'IAS-CAS WorkSheet'!R102</f>
        <v>63</v>
      </c>
      <c r="S15" s="87">
        <f>'IAS-CAS WorkSheet'!S102</f>
        <v>64</v>
      </c>
      <c r="T15" s="87">
        <f>'IAS-CAS WorkSheet'!T102</f>
        <v>65</v>
      </c>
      <c r="U15" s="87">
        <f>'IAS-CAS WorkSheet'!U102</f>
        <v>66</v>
      </c>
      <c r="V15" s="87">
        <f>'IAS-CAS WorkSheet'!V102</f>
        <v>67</v>
      </c>
      <c r="W15" s="87">
        <f>'IAS-CAS WorkSheet'!W102</f>
        <v>68</v>
      </c>
      <c r="X15" s="87">
        <f>'IAS-CAS WorkSheet'!X102</f>
        <v>69</v>
      </c>
      <c r="Y15" s="87">
        <f>'IAS-CAS WorkSheet'!Y102</f>
        <v>70</v>
      </c>
      <c r="Z15" s="87">
        <f>'IAS-CAS WorkSheet'!Z102</f>
        <v>71</v>
      </c>
      <c r="AA15" s="87">
        <f>'IAS-CAS WorkSheet'!AA102</f>
        <v>72</v>
      </c>
      <c r="AB15" s="87">
        <f>'IAS-CAS WorkSheet'!AB102</f>
        <v>73</v>
      </c>
      <c r="AC15" s="87">
        <f>'IAS-CAS WorkSheet'!AC102</f>
        <v>74</v>
      </c>
      <c r="AD15" s="87">
        <f>'IAS-CAS WorkSheet'!AD102</f>
        <v>75</v>
      </c>
      <c r="AE15" s="87">
        <f>'IAS-CAS WorkSheet'!AE102</f>
        <v>76</v>
      </c>
      <c r="AF15" s="87">
        <f>'IAS-CAS WorkSheet'!AF102</f>
        <v>77</v>
      </c>
      <c r="AG15" s="87">
        <f>'IAS-CAS WorkSheet'!AG102</f>
        <v>78</v>
      </c>
      <c r="AH15" s="87">
        <f>'IAS-CAS WorkSheet'!AH102</f>
        <v>79</v>
      </c>
      <c r="AI15" s="87">
        <f>'IAS-CAS WorkSheet'!AI102</f>
        <v>80</v>
      </c>
      <c r="AJ15" s="87">
        <f>'IAS-CAS WorkSheet'!AJ102</f>
        <v>81</v>
      </c>
      <c r="AK15" s="87">
        <f>'IAS-CAS WorkSheet'!AK102</f>
        <v>82</v>
      </c>
      <c r="AL15" s="87">
        <f>'IAS-CAS WorkSheet'!AL102</f>
        <v>83</v>
      </c>
      <c r="AM15" s="87">
        <f>'IAS-CAS WorkSheet'!AM102</f>
        <v>84</v>
      </c>
      <c r="AN15" s="87">
        <f>'IAS-CAS WorkSheet'!AN102</f>
        <v>85</v>
      </c>
      <c r="AO15" s="87">
        <f>'IAS-CAS WorkSheet'!AO102</f>
        <v>86</v>
      </c>
      <c r="AP15" s="87">
        <f>'IAS-CAS WorkSheet'!AP102</f>
        <v>87</v>
      </c>
      <c r="AQ15" s="87">
        <f>'IAS-CAS WorkSheet'!AQ102</f>
        <v>88</v>
      </c>
      <c r="AR15" s="87">
        <f>'IAS-CAS WorkSheet'!AR102</f>
        <v>89</v>
      </c>
      <c r="AS15" s="87">
        <f>'IAS-CAS WorkSheet'!AS102</f>
        <v>90</v>
      </c>
      <c r="AT15" s="87">
        <f>'IAS-CAS WorkSheet'!AT102</f>
        <v>91</v>
      </c>
      <c r="AU15" s="87">
        <f>'IAS-CAS WorkSheet'!AU102</f>
        <v>92</v>
      </c>
      <c r="AV15" s="87">
        <f>'IAS-CAS WorkSheet'!AV102</f>
        <v>93</v>
      </c>
      <c r="AW15" s="87">
        <f>'IAS-CAS WorkSheet'!AW102</f>
        <v>94</v>
      </c>
      <c r="AX15" s="87">
        <f>'IAS-CAS WorkSheet'!AX102</f>
        <v>95</v>
      </c>
      <c r="AY15" s="87">
        <f>'IAS-CAS WorkSheet'!AY102</f>
        <v>96</v>
      </c>
      <c r="AZ15" s="87">
        <f>'IAS-CAS WorkSheet'!AZ102</f>
        <v>97</v>
      </c>
      <c r="BA15" s="87">
        <f>'IAS-CAS WorkSheet'!BA102</f>
        <v>98</v>
      </c>
      <c r="BB15" s="87">
        <f>'IAS-CAS WorkSheet'!BB102</f>
        <v>99</v>
      </c>
      <c r="BC15" s="87">
        <f>'IAS-CAS WorkSheet'!BC102</f>
        <v>100</v>
      </c>
      <c r="BD15" s="87">
        <f>'IAS-CAS WorkSheet'!BD102</f>
        <v>101</v>
      </c>
      <c r="BE15" s="87">
        <f>'IAS-CAS WorkSheet'!BE102</f>
        <v>102</v>
      </c>
      <c r="BF15" s="87">
        <f>'IAS-CAS WorkSheet'!BF102</f>
        <v>103</v>
      </c>
      <c r="BG15" s="87">
        <f>'IAS-CAS WorkSheet'!BG102</f>
        <v>104</v>
      </c>
      <c r="BH15" s="87">
        <f>'IAS-CAS WorkSheet'!BH102</f>
        <v>105</v>
      </c>
      <c r="BI15" s="87">
        <f>'IAS-CAS WorkSheet'!BI102</f>
        <v>106</v>
      </c>
      <c r="BJ15" s="87">
        <f>'IAS-CAS WorkSheet'!BJ102</f>
        <v>107</v>
      </c>
      <c r="BK15" s="87">
        <f>'IAS-CAS WorkSheet'!BK102</f>
        <v>108</v>
      </c>
      <c r="BL15" s="87">
        <f>'IAS-CAS WorkSheet'!BL102</f>
        <v>109</v>
      </c>
      <c r="BM15" s="87">
        <f>'IAS-CAS WorkSheet'!BM102</f>
        <v>110</v>
      </c>
      <c r="BN15" s="87">
        <f>'IAS-CAS WorkSheet'!BN102</f>
        <v>111</v>
      </c>
      <c r="BO15" s="87">
        <f>'IAS-CAS WorkSheet'!BO102</f>
        <v>112</v>
      </c>
      <c r="BP15" s="87">
        <f>'IAS-CAS WorkSheet'!BP102</f>
        <v>113</v>
      </c>
      <c r="BQ15" s="87">
        <f>'IAS-CAS WorkSheet'!BQ102</f>
        <v>114</v>
      </c>
      <c r="BR15" s="87">
        <f>'IAS-CAS WorkSheet'!BR102</f>
        <v>115</v>
      </c>
      <c r="BS15" s="87">
        <f>'IAS-CAS WorkSheet'!BS102</f>
        <v>116</v>
      </c>
      <c r="BT15" s="87">
        <f>'IAS-CAS WorkSheet'!BT102</f>
        <v>117</v>
      </c>
      <c r="BU15" s="87">
        <f>'IAS-CAS WorkSheet'!BU102</f>
        <v>118</v>
      </c>
      <c r="BV15" s="87">
        <f>'IAS-CAS WorkSheet'!BV102</f>
        <v>119</v>
      </c>
      <c r="BW15" s="87">
        <f>'IAS-CAS WorkSheet'!BW102</f>
        <v>120</v>
      </c>
      <c r="BX15" s="87">
        <f>'IAS-CAS WorkSheet'!BX102</f>
        <v>121</v>
      </c>
      <c r="BY15" s="87">
        <f>'IAS-CAS WorkSheet'!BY102</f>
        <v>122</v>
      </c>
      <c r="BZ15" s="87">
        <f>'IAS-CAS WorkSheet'!BZ102</f>
        <v>123</v>
      </c>
      <c r="CA15" s="87">
        <f>'IAS-CAS WorkSheet'!CA102</f>
        <v>124</v>
      </c>
      <c r="CB15" s="87">
        <f>'IAS-CAS WorkSheet'!CB102</f>
        <v>125</v>
      </c>
      <c r="CC15" s="87">
        <f>'IAS-CAS WorkSheet'!CC102</f>
        <v>126</v>
      </c>
      <c r="CD15" s="87">
        <f>'IAS-CAS WorkSheet'!CD102</f>
        <v>127</v>
      </c>
      <c r="CE15" s="87">
        <f>'IAS-CAS WorkSheet'!CE102</f>
        <v>128</v>
      </c>
      <c r="CF15" s="87">
        <f>'IAS-CAS WorkSheet'!CF102</f>
        <v>129</v>
      </c>
      <c r="CG15" s="87">
        <f>'IAS-CAS WorkSheet'!CG102</f>
        <v>130</v>
      </c>
      <c r="CH15" s="87">
        <f>'IAS-CAS WorkSheet'!CH102</f>
        <v>131</v>
      </c>
      <c r="CI15" s="87">
        <f>'IAS-CAS WorkSheet'!CI102</f>
        <v>132</v>
      </c>
      <c r="CJ15" s="87">
        <f>'IAS-CAS WorkSheet'!CJ102</f>
        <v>133</v>
      </c>
      <c r="CK15" s="87">
        <f>'IAS-CAS WorkSheet'!CK102</f>
        <v>134</v>
      </c>
      <c r="CL15" s="87">
        <f>'IAS-CAS WorkSheet'!CL102</f>
        <v>135</v>
      </c>
      <c r="CM15" s="87">
        <f>'IAS-CAS WorkSheet'!CM102</f>
        <v>136</v>
      </c>
      <c r="CN15" s="87">
        <f>'IAS-CAS WorkSheet'!CN102</f>
        <v>137</v>
      </c>
      <c r="CO15" s="87">
        <f>'IAS-CAS WorkSheet'!CO102</f>
        <v>138</v>
      </c>
    </row>
    <row r="16" spans="1:93" ht="15">
      <c r="A16" s="253"/>
      <c r="B16" s="254"/>
      <c r="C16" s="1" t="str">
        <f>'IAS-CAS WorkSheet'!C103</f>
        <v>KIAS</v>
      </c>
      <c r="D16" s="88">
        <f>'IAS-CAS WorkSheet'!D103</f>
        <v>40</v>
      </c>
      <c r="E16" s="88">
        <f>'IAS-CAS WorkSheet'!E103</f>
        <v>42</v>
      </c>
      <c r="F16" s="88">
        <f>'IAS-CAS WorkSheet'!F103</f>
        <v>43</v>
      </c>
      <c r="G16" s="88">
        <f>'IAS-CAS WorkSheet'!G103</f>
        <v>45</v>
      </c>
      <c r="H16" s="88">
        <f>'IAS-CAS WorkSheet'!H103</f>
        <v>47</v>
      </c>
      <c r="I16" s="88">
        <f>'IAS-CAS WorkSheet'!I103</f>
        <v>48</v>
      </c>
      <c r="J16" s="88">
        <f>'IAS-CAS WorkSheet'!J103</f>
        <v>50</v>
      </c>
      <c r="K16" s="88">
        <f>'IAS-CAS WorkSheet'!K103</f>
        <v>51</v>
      </c>
      <c r="L16" s="88">
        <f>'IAS-CAS WorkSheet'!L103</f>
        <v>53</v>
      </c>
      <c r="M16" s="88">
        <f>'IAS-CAS WorkSheet'!M103</f>
        <v>54</v>
      </c>
      <c r="N16" s="88">
        <f>'IAS-CAS WorkSheet'!N103</f>
        <v>56</v>
      </c>
      <c r="O16" s="88">
        <f>'IAS-CAS WorkSheet'!O103</f>
        <v>57</v>
      </c>
      <c r="P16" s="88">
        <f>'IAS-CAS WorkSheet'!P103</f>
        <v>59</v>
      </c>
      <c r="Q16" s="88">
        <f>'IAS-CAS WorkSheet'!Q103</f>
        <v>60</v>
      </c>
      <c r="R16" s="88">
        <f>'IAS-CAS WorkSheet'!R103</f>
        <v>61</v>
      </c>
      <c r="S16" s="88">
        <f>'IAS-CAS WorkSheet'!S103</f>
        <v>63</v>
      </c>
      <c r="T16" s="88">
        <f>'IAS-CAS WorkSheet'!T103</f>
        <v>64</v>
      </c>
      <c r="U16" s="88">
        <f>'IAS-CAS WorkSheet'!U103</f>
        <v>65</v>
      </c>
      <c r="V16" s="88">
        <f>'IAS-CAS WorkSheet'!V103</f>
        <v>66</v>
      </c>
      <c r="W16" s="88">
        <f>'IAS-CAS WorkSheet'!W103</f>
        <v>68</v>
      </c>
      <c r="X16" s="88">
        <f>'IAS-CAS WorkSheet'!X103</f>
        <v>69</v>
      </c>
      <c r="Y16" s="88">
        <f>'IAS-CAS WorkSheet'!Y103</f>
        <v>70</v>
      </c>
      <c r="Z16" s="88">
        <f>'IAS-CAS WorkSheet'!Z103</f>
        <v>71</v>
      </c>
      <c r="AA16" s="88">
        <f>'IAS-CAS WorkSheet'!AA103</f>
        <v>72</v>
      </c>
      <c r="AB16" s="88">
        <f>'IAS-CAS WorkSheet'!AB103</f>
        <v>73</v>
      </c>
      <c r="AC16" s="88">
        <f>'IAS-CAS WorkSheet'!AC103</f>
        <v>74</v>
      </c>
      <c r="AD16" s="88">
        <f>'IAS-CAS WorkSheet'!AD103</f>
        <v>75</v>
      </c>
      <c r="AE16" s="88">
        <f>'IAS-CAS WorkSheet'!AE103</f>
        <v>76</v>
      </c>
      <c r="AF16" s="88">
        <f>'IAS-CAS WorkSheet'!AF103</f>
        <v>77</v>
      </c>
      <c r="AG16" s="88">
        <f>'IAS-CAS WorkSheet'!AG103</f>
        <v>78</v>
      </c>
      <c r="AH16" s="88">
        <f>'IAS-CAS WorkSheet'!AH103</f>
        <v>79</v>
      </c>
      <c r="AI16" s="88">
        <f>'IAS-CAS WorkSheet'!AI103</f>
        <v>80</v>
      </c>
      <c r="AJ16" s="88">
        <f>'IAS-CAS WorkSheet'!AJ103</f>
        <v>81</v>
      </c>
      <c r="AK16" s="88">
        <f>'IAS-CAS WorkSheet'!AK103</f>
        <v>82</v>
      </c>
      <c r="AL16" s="88">
        <f>'IAS-CAS WorkSheet'!AL103</f>
        <v>83</v>
      </c>
      <c r="AM16" s="88">
        <f>'IAS-CAS WorkSheet'!AM103</f>
        <v>84</v>
      </c>
      <c r="AN16" s="88">
        <f>'IAS-CAS WorkSheet'!AN103</f>
        <v>86</v>
      </c>
      <c r="AO16" s="88">
        <f>'IAS-CAS WorkSheet'!AO103</f>
        <v>87</v>
      </c>
      <c r="AP16" s="88">
        <f>'IAS-CAS WorkSheet'!AP103</f>
        <v>88</v>
      </c>
      <c r="AQ16" s="88">
        <f>'IAS-CAS WorkSheet'!AQ103</f>
        <v>89</v>
      </c>
      <c r="AR16" s="88">
        <f>'IAS-CAS WorkSheet'!AR103</f>
        <v>90</v>
      </c>
      <c r="AS16" s="88">
        <f>'IAS-CAS WorkSheet'!AS103</f>
        <v>91</v>
      </c>
      <c r="AT16" s="88">
        <f>'IAS-CAS WorkSheet'!AT103</f>
        <v>92</v>
      </c>
      <c r="AU16" s="88">
        <f>'IAS-CAS WorkSheet'!AU103</f>
        <v>93</v>
      </c>
      <c r="AV16" s="88">
        <f>'IAS-CAS WorkSheet'!AV103</f>
        <v>94</v>
      </c>
      <c r="AW16" s="88">
        <f>'IAS-CAS WorkSheet'!AW103</f>
        <v>95</v>
      </c>
      <c r="AX16" s="88">
        <f>'IAS-CAS WorkSheet'!AX103</f>
        <v>96</v>
      </c>
      <c r="AY16" s="88">
        <f>'IAS-CAS WorkSheet'!AY103</f>
        <v>97</v>
      </c>
      <c r="AZ16" s="88">
        <f>'IAS-CAS WorkSheet'!AZ103</f>
        <v>98</v>
      </c>
      <c r="BA16" s="88">
        <f>'IAS-CAS WorkSheet'!BA103</f>
        <v>99</v>
      </c>
      <c r="BB16" s="88">
        <f>'IAS-CAS WorkSheet'!BB103</f>
        <v>100</v>
      </c>
      <c r="BC16" s="88">
        <f>'IAS-CAS WorkSheet'!BC103</f>
        <v>101</v>
      </c>
      <c r="BD16" s="88">
        <f>'IAS-CAS WorkSheet'!BD103</f>
        <v>102</v>
      </c>
      <c r="BE16" s="88">
        <f>'IAS-CAS WorkSheet'!BE103</f>
        <v>103</v>
      </c>
      <c r="BF16" s="88">
        <f>'IAS-CAS WorkSheet'!BF103</f>
        <v>104</v>
      </c>
      <c r="BG16" s="88">
        <f>'IAS-CAS WorkSheet'!BG103</f>
        <v>106</v>
      </c>
      <c r="BH16" s="88">
        <f>'IAS-CAS WorkSheet'!BH103</f>
        <v>107</v>
      </c>
      <c r="BI16" s="88">
        <f>'IAS-CAS WorkSheet'!BI103</f>
        <v>108</v>
      </c>
      <c r="BJ16" s="88">
        <f>'IAS-CAS WorkSheet'!BJ103</f>
        <v>109</v>
      </c>
      <c r="BK16" s="88">
        <f>'IAS-CAS WorkSheet'!BK103</f>
        <v>110</v>
      </c>
      <c r="BL16" s="88">
        <f>'IAS-CAS WorkSheet'!BL103</f>
        <v>111</v>
      </c>
      <c r="BM16" s="88">
        <f>'IAS-CAS WorkSheet'!BM103</f>
        <v>112</v>
      </c>
      <c r="BN16" s="88">
        <f>'IAS-CAS WorkSheet'!BN103</f>
        <v>113</v>
      </c>
      <c r="BO16" s="88">
        <f>'IAS-CAS WorkSheet'!BO103</f>
        <v>114</v>
      </c>
      <c r="BP16" s="88">
        <f>'IAS-CAS WorkSheet'!BP103</f>
        <v>115</v>
      </c>
      <c r="BQ16" s="88">
        <f>'IAS-CAS WorkSheet'!BQ103</f>
        <v>116</v>
      </c>
      <c r="BR16" s="88">
        <f>'IAS-CAS WorkSheet'!BR103</f>
        <v>117</v>
      </c>
      <c r="BS16" s="88">
        <f>'IAS-CAS WorkSheet'!BS103</f>
        <v>118</v>
      </c>
      <c r="BT16" s="88">
        <f>'IAS-CAS WorkSheet'!BT103</f>
        <v>119</v>
      </c>
      <c r="BU16" s="88">
        <f>'IAS-CAS WorkSheet'!BU103</f>
        <v>120</v>
      </c>
      <c r="BV16" s="88">
        <f>'IAS-CAS WorkSheet'!BV103</f>
        <v>121</v>
      </c>
      <c r="BW16" s="88">
        <f>'IAS-CAS WorkSheet'!BW103</f>
        <v>122</v>
      </c>
      <c r="BX16" s="88">
        <f>'IAS-CAS WorkSheet'!BX103</f>
        <v>123</v>
      </c>
      <c r="BY16" s="88">
        <f>'IAS-CAS WorkSheet'!BY103</f>
        <v>124</v>
      </c>
      <c r="BZ16" s="88">
        <f>'IAS-CAS WorkSheet'!BZ103</f>
        <v>125</v>
      </c>
      <c r="CA16" s="88">
        <f>'IAS-CAS WorkSheet'!CA103</f>
        <v>126</v>
      </c>
      <c r="CB16" s="88">
        <f>'IAS-CAS WorkSheet'!CB103</f>
        <v>127</v>
      </c>
      <c r="CC16" s="88">
        <f>'IAS-CAS WorkSheet'!CC103</f>
        <v>128</v>
      </c>
      <c r="CD16" s="88">
        <f>'IAS-CAS WorkSheet'!CD103</f>
        <v>129</v>
      </c>
      <c r="CE16" s="88">
        <f>'IAS-CAS WorkSheet'!CE103</f>
        <v>130</v>
      </c>
      <c r="CF16" s="88">
        <f>'IAS-CAS WorkSheet'!CF103</f>
        <v>131</v>
      </c>
      <c r="CG16" s="88">
        <f>'IAS-CAS WorkSheet'!CG103</f>
        <v>132</v>
      </c>
      <c r="CH16" s="88">
        <f>'IAS-CAS WorkSheet'!CH103</f>
        <v>133</v>
      </c>
      <c r="CI16" s="88">
        <f>'IAS-CAS WorkSheet'!CI103</f>
        <v>134</v>
      </c>
      <c r="CJ16" s="88">
        <f>'IAS-CAS WorkSheet'!CJ103</f>
        <v>135</v>
      </c>
      <c r="CK16" s="88">
        <f>'IAS-CAS WorkSheet'!CK103</f>
        <v>136</v>
      </c>
      <c r="CL16" s="88">
        <f>'IAS-CAS WorkSheet'!CL103</f>
        <v>137</v>
      </c>
      <c r="CM16" s="88">
        <f>'IAS-CAS WorkSheet'!CM103</f>
        <v>138</v>
      </c>
      <c r="CN16" s="88">
        <f>'IAS-CAS WorkSheet'!CN103</f>
        <v>139</v>
      </c>
      <c r="CO16" s="88">
        <f>'IAS-CAS WorkSheet'!CO103</f>
        <v>140</v>
      </c>
    </row>
    <row r="17" spans="1:93" ht="15">
      <c r="A17" s="253"/>
      <c r="B17" s="254" t="str">
        <f>'IAS-CAS WorkSheet'!B104</f>
        <v>10°</v>
      </c>
      <c r="C17" s="86" t="str">
        <f>'IAS-CAS WorkSheet'!C104</f>
        <v>KCAS</v>
      </c>
      <c r="D17" s="87">
        <f>'IAS-CAS WorkSheet'!D104</f>
        <v>49</v>
      </c>
      <c r="E17" s="87">
        <f>'IAS-CAS WorkSheet'!E104</f>
        <v>50</v>
      </c>
      <c r="F17" s="87">
        <f>'IAS-CAS WorkSheet'!F104</f>
        <v>51</v>
      </c>
      <c r="G17" s="87">
        <f>'IAS-CAS WorkSheet'!G104</f>
        <v>52</v>
      </c>
      <c r="H17" s="87">
        <f>'IAS-CAS WorkSheet'!H104</f>
        <v>53</v>
      </c>
      <c r="I17" s="87">
        <f>'IAS-CAS WorkSheet'!I104</f>
        <v>54</v>
      </c>
      <c r="J17" s="87">
        <f>'IAS-CAS WorkSheet'!J104</f>
        <v>55</v>
      </c>
      <c r="K17" s="87">
        <f>'IAS-CAS WorkSheet'!K104</f>
        <v>56</v>
      </c>
      <c r="L17" s="87">
        <f>'IAS-CAS WorkSheet'!L104</f>
        <v>57</v>
      </c>
      <c r="M17" s="87">
        <f>'IAS-CAS WorkSheet'!M104</f>
        <v>58</v>
      </c>
      <c r="N17" s="87">
        <f>'IAS-CAS WorkSheet'!N104</f>
        <v>59</v>
      </c>
      <c r="O17" s="87">
        <f>'IAS-CAS WorkSheet'!O104</f>
        <v>60</v>
      </c>
      <c r="P17" s="87">
        <f>'IAS-CAS WorkSheet'!P104</f>
        <v>61</v>
      </c>
      <c r="Q17" s="87">
        <f>'IAS-CAS WorkSheet'!Q104</f>
        <v>62</v>
      </c>
      <c r="R17" s="87">
        <f>'IAS-CAS WorkSheet'!R104</f>
        <v>63</v>
      </c>
      <c r="S17" s="87">
        <f>'IAS-CAS WorkSheet'!S104</f>
        <v>64</v>
      </c>
      <c r="T17" s="87">
        <f>'IAS-CAS WorkSheet'!T104</f>
        <v>65</v>
      </c>
      <c r="U17" s="87">
        <f>'IAS-CAS WorkSheet'!U104</f>
        <v>66</v>
      </c>
      <c r="V17" s="87">
        <f>'IAS-CAS WorkSheet'!V104</f>
        <v>67</v>
      </c>
      <c r="W17" s="87">
        <f>'IAS-CAS WorkSheet'!W104</f>
        <v>68</v>
      </c>
      <c r="X17" s="87">
        <f>'IAS-CAS WorkSheet'!X104</f>
        <v>69</v>
      </c>
      <c r="Y17" s="87">
        <f>'IAS-CAS WorkSheet'!Y104</f>
        <v>70</v>
      </c>
      <c r="Z17" s="87">
        <f>'IAS-CAS WorkSheet'!Z104</f>
        <v>71</v>
      </c>
      <c r="AA17" s="87">
        <f>'IAS-CAS WorkSheet'!AA104</f>
        <v>72</v>
      </c>
      <c r="AB17" s="87">
        <f>'IAS-CAS WorkSheet'!AB104</f>
        <v>73</v>
      </c>
      <c r="AC17" s="87">
        <f>'IAS-CAS WorkSheet'!AC104</f>
        <v>74</v>
      </c>
      <c r="AD17" s="87">
        <f>'IAS-CAS WorkSheet'!AD104</f>
        <v>75</v>
      </c>
      <c r="AE17" s="87">
        <f>'IAS-CAS WorkSheet'!AE104</f>
        <v>76</v>
      </c>
      <c r="AF17" s="87">
        <f>'IAS-CAS WorkSheet'!AF104</f>
        <v>77</v>
      </c>
      <c r="AG17" s="87">
        <f>'IAS-CAS WorkSheet'!AG104</f>
        <v>78</v>
      </c>
      <c r="AH17" s="87">
        <f>'IAS-CAS WorkSheet'!AH104</f>
        <v>79</v>
      </c>
      <c r="AI17" s="87">
        <f>'IAS-CAS WorkSheet'!AI104</f>
        <v>80</v>
      </c>
      <c r="AJ17" s="87">
        <f>'IAS-CAS WorkSheet'!AJ104</f>
        <v>81</v>
      </c>
      <c r="AK17" s="87">
        <f>'IAS-CAS WorkSheet'!AK104</f>
        <v>82</v>
      </c>
      <c r="AL17" s="87">
        <f>'IAS-CAS WorkSheet'!AL104</f>
        <v>83</v>
      </c>
      <c r="AM17" s="87">
        <f>'IAS-CAS WorkSheet'!AM104</f>
        <v>84</v>
      </c>
      <c r="AN17" s="87">
        <f>'IAS-CAS WorkSheet'!AN104</f>
        <v>85</v>
      </c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8"/>
      <c r="BC17" s="78"/>
      <c r="BD17" s="77"/>
      <c r="BE17" s="77"/>
      <c r="BF17" s="77"/>
      <c r="BG17" s="77"/>
      <c r="BH17" s="78"/>
      <c r="BI17" s="78"/>
      <c r="BJ17" s="77"/>
      <c r="BK17" s="77"/>
      <c r="BL17" s="77"/>
      <c r="BM17" s="77"/>
      <c r="BN17" s="78"/>
      <c r="BO17" s="78"/>
      <c r="BP17" s="77"/>
      <c r="BQ17" s="77"/>
      <c r="BR17" s="77"/>
      <c r="BS17" s="77"/>
      <c r="BT17" s="78"/>
      <c r="BU17" s="78"/>
      <c r="BV17" s="77"/>
      <c r="BW17" s="77"/>
      <c r="BX17" s="77"/>
      <c r="BY17" s="77"/>
      <c r="BZ17" s="78"/>
      <c r="CA17" s="78"/>
      <c r="CB17" s="77"/>
      <c r="CC17" s="77"/>
      <c r="CD17" s="77"/>
      <c r="CE17" s="77"/>
      <c r="CF17" s="78"/>
      <c r="CG17" s="78"/>
      <c r="CH17" s="77"/>
      <c r="CI17" s="77"/>
      <c r="CJ17" s="77"/>
      <c r="CK17" s="77"/>
      <c r="CL17" s="78"/>
      <c r="CM17" s="78"/>
      <c r="CN17" s="77"/>
      <c r="CO17" s="77"/>
    </row>
    <row r="18" spans="1:93" ht="15">
      <c r="A18" s="253"/>
      <c r="B18" s="254"/>
      <c r="C18" s="1" t="str">
        <f>'IAS-CAS WorkSheet'!C105</f>
        <v>KIAS</v>
      </c>
      <c r="D18" s="88">
        <f>'IAS-CAS WorkSheet'!D105</f>
        <v>40</v>
      </c>
      <c r="E18" s="88">
        <f>'IAS-CAS WorkSheet'!E105</f>
        <v>42</v>
      </c>
      <c r="F18" s="88">
        <f>'IAS-CAS WorkSheet'!F105</f>
        <v>43</v>
      </c>
      <c r="G18" s="88">
        <f>'IAS-CAS WorkSheet'!G105</f>
        <v>45</v>
      </c>
      <c r="H18" s="88">
        <f>'IAS-CAS WorkSheet'!H105</f>
        <v>47</v>
      </c>
      <c r="I18" s="88">
        <f>'IAS-CAS WorkSheet'!I105</f>
        <v>48</v>
      </c>
      <c r="J18" s="88">
        <f>'IAS-CAS WorkSheet'!J105</f>
        <v>50</v>
      </c>
      <c r="K18" s="88">
        <f>'IAS-CAS WorkSheet'!K105</f>
        <v>51</v>
      </c>
      <c r="L18" s="88">
        <f>'IAS-CAS WorkSheet'!L105</f>
        <v>53</v>
      </c>
      <c r="M18" s="88">
        <f>'IAS-CAS WorkSheet'!M105</f>
        <v>54</v>
      </c>
      <c r="N18" s="88">
        <f>'IAS-CAS WorkSheet'!N105</f>
        <v>56</v>
      </c>
      <c r="O18" s="88">
        <f>'IAS-CAS WorkSheet'!O105</f>
        <v>57</v>
      </c>
      <c r="P18" s="88">
        <f>'IAS-CAS WorkSheet'!P105</f>
        <v>59</v>
      </c>
      <c r="Q18" s="88">
        <f>'IAS-CAS WorkSheet'!Q105</f>
        <v>60</v>
      </c>
      <c r="R18" s="88">
        <f>'IAS-CAS WorkSheet'!R105</f>
        <v>61</v>
      </c>
      <c r="S18" s="88">
        <f>'IAS-CAS WorkSheet'!S105</f>
        <v>62</v>
      </c>
      <c r="T18" s="88">
        <f>'IAS-CAS WorkSheet'!T105</f>
        <v>63</v>
      </c>
      <c r="U18" s="88">
        <f>'IAS-CAS WorkSheet'!U105</f>
        <v>64</v>
      </c>
      <c r="V18" s="88">
        <f>'IAS-CAS WorkSheet'!V105</f>
        <v>66</v>
      </c>
      <c r="W18" s="88">
        <f>'IAS-CAS WorkSheet'!W105</f>
        <v>67</v>
      </c>
      <c r="X18" s="88">
        <f>'IAS-CAS WorkSheet'!X105</f>
        <v>68</v>
      </c>
      <c r="Y18" s="88">
        <f>'IAS-CAS WorkSheet'!Y105</f>
        <v>69</v>
      </c>
      <c r="Z18" s="88">
        <f>'IAS-CAS WorkSheet'!Z105</f>
        <v>70</v>
      </c>
      <c r="AA18" s="88">
        <f>'IAS-CAS WorkSheet'!AA105</f>
        <v>71</v>
      </c>
      <c r="AB18" s="88">
        <f>'IAS-CAS WorkSheet'!AB105</f>
        <v>72</v>
      </c>
      <c r="AC18" s="88">
        <f>'IAS-CAS WorkSheet'!AC105</f>
        <v>73</v>
      </c>
      <c r="AD18" s="88">
        <f>'IAS-CAS WorkSheet'!AD105</f>
        <v>74</v>
      </c>
      <c r="AE18" s="88">
        <f>'IAS-CAS WorkSheet'!AE105</f>
        <v>76</v>
      </c>
      <c r="AF18" s="88">
        <f>'IAS-CAS WorkSheet'!AF105</f>
        <v>77</v>
      </c>
      <c r="AG18" s="88">
        <f>'IAS-CAS WorkSheet'!AG105</f>
        <v>78</v>
      </c>
      <c r="AH18" s="88">
        <f>'IAS-CAS WorkSheet'!AH105</f>
        <v>79</v>
      </c>
      <c r="AI18" s="88">
        <f>'IAS-CAS WorkSheet'!AI105</f>
        <v>80</v>
      </c>
      <c r="AJ18" s="88">
        <f>'IAS-CAS WorkSheet'!AJ105</f>
        <v>81</v>
      </c>
      <c r="AK18" s="88">
        <f>'IAS-CAS WorkSheet'!AK105</f>
        <v>82</v>
      </c>
      <c r="AL18" s="88">
        <f>'IAS-CAS WorkSheet'!AL105</f>
        <v>83</v>
      </c>
      <c r="AM18" s="88">
        <f>'IAS-CAS WorkSheet'!AM105</f>
        <v>84</v>
      </c>
      <c r="AN18" s="88">
        <f>'IAS-CAS WorkSheet'!AN105</f>
        <v>85</v>
      </c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2"/>
      <c r="BC18" s="2"/>
      <c r="BD18" s="81"/>
      <c r="BE18" s="81"/>
      <c r="BF18" s="81"/>
      <c r="BG18" s="81"/>
      <c r="BH18" s="2"/>
      <c r="BI18" s="2"/>
      <c r="BJ18" s="81"/>
      <c r="BK18" s="81"/>
      <c r="BL18" s="81"/>
      <c r="BM18" s="81"/>
      <c r="BN18" s="2"/>
      <c r="BO18" s="2"/>
      <c r="BP18" s="81"/>
      <c r="BQ18" s="81"/>
      <c r="BR18" s="81"/>
      <c r="BS18" s="81"/>
      <c r="BT18" s="2"/>
      <c r="BU18" s="2"/>
      <c r="BV18" s="81"/>
      <c r="BW18" s="81"/>
      <c r="BX18" s="81"/>
      <c r="BY18" s="81"/>
      <c r="BZ18" s="2"/>
      <c r="CA18" s="2"/>
      <c r="CB18" s="81"/>
      <c r="CC18" s="81"/>
      <c r="CD18" s="81"/>
      <c r="CE18" s="81"/>
      <c r="CF18" s="2"/>
      <c r="CG18" s="2"/>
      <c r="CH18" s="81"/>
      <c r="CI18" s="81"/>
      <c r="CJ18" s="81"/>
      <c r="CK18" s="81"/>
      <c r="CL18" s="2"/>
      <c r="CM18" s="2"/>
      <c r="CN18" s="81"/>
      <c r="CO18" s="81"/>
    </row>
    <row r="19" spans="1:93" ht="15">
      <c r="A19" s="253"/>
      <c r="B19" s="254" t="str">
        <f>'IAS-CAS WorkSheet'!B106</f>
        <v>40°</v>
      </c>
      <c r="C19" s="86" t="str">
        <f>'IAS-CAS WorkSheet'!C106</f>
        <v>KCAS</v>
      </c>
      <c r="D19" s="87">
        <f>'IAS-CAS WorkSheet'!D106</f>
        <v>47</v>
      </c>
      <c r="E19" s="87">
        <f>'IAS-CAS WorkSheet'!E106</f>
        <v>48</v>
      </c>
      <c r="F19" s="87">
        <f>'IAS-CAS WorkSheet'!F106</f>
        <v>49</v>
      </c>
      <c r="G19" s="87">
        <f>'IAS-CAS WorkSheet'!G106</f>
        <v>50</v>
      </c>
      <c r="H19" s="87">
        <f>'IAS-CAS WorkSheet'!H106</f>
        <v>51</v>
      </c>
      <c r="I19" s="87">
        <f>'IAS-CAS WorkSheet'!I106</f>
        <v>52</v>
      </c>
      <c r="J19" s="87">
        <f>'IAS-CAS WorkSheet'!J106</f>
        <v>53</v>
      </c>
      <c r="K19" s="87">
        <f>'IAS-CAS WorkSheet'!K106</f>
        <v>54</v>
      </c>
      <c r="L19" s="87">
        <f>'IAS-CAS WorkSheet'!L106</f>
        <v>55</v>
      </c>
      <c r="M19" s="87">
        <f>'IAS-CAS WorkSheet'!M106</f>
        <v>56</v>
      </c>
      <c r="N19" s="87">
        <f>'IAS-CAS WorkSheet'!N106</f>
        <v>57</v>
      </c>
      <c r="O19" s="87">
        <f>'IAS-CAS WorkSheet'!O106</f>
        <v>58</v>
      </c>
      <c r="P19" s="87">
        <f>'IAS-CAS WorkSheet'!P106</f>
        <v>59</v>
      </c>
      <c r="Q19" s="87">
        <f>'IAS-CAS WorkSheet'!Q106</f>
        <v>60</v>
      </c>
      <c r="R19" s="87">
        <f>'IAS-CAS WorkSheet'!R106</f>
        <v>61</v>
      </c>
      <c r="S19" s="87">
        <f>'IAS-CAS WorkSheet'!S106</f>
        <v>62</v>
      </c>
      <c r="T19" s="87">
        <f>'IAS-CAS WorkSheet'!T106</f>
        <v>63</v>
      </c>
      <c r="U19" s="87">
        <f>'IAS-CAS WorkSheet'!U106</f>
        <v>64</v>
      </c>
      <c r="V19" s="87">
        <f>'IAS-CAS WorkSheet'!V106</f>
        <v>65</v>
      </c>
      <c r="W19" s="87">
        <f>'IAS-CAS WorkSheet'!W106</f>
        <v>66</v>
      </c>
      <c r="X19" s="87">
        <f>'IAS-CAS WorkSheet'!X106</f>
        <v>67</v>
      </c>
      <c r="Y19" s="87">
        <f>'IAS-CAS WorkSheet'!Y106</f>
        <v>68</v>
      </c>
      <c r="Z19" s="87">
        <f>'IAS-CAS WorkSheet'!Z106</f>
        <v>69</v>
      </c>
      <c r="AA19" s="87">
        <f>'IAS-CAS WorkSheet'!AA106</f>
        <v>70</v>
      </c>
      <c r="AB19" s="87">
        <f>'IAS-CAS WorkSheet'!AB106</f>
        <v>71</v>
      </c>
      <c r="AC19" s="87">
        <f>'IAS-CAS WorkSheet'!AC106</f>
        <v>72</v>
      </c>
      <c r="AD19" s="87">
        <f>'IAS-CAS WorkSheet'!AD106</f>
        <v>73</v>
      </c>
      <c r="AE19" s="87">
        <f>'IAS-CAS WorkSheet'!AE106</f>
        <v>74</v>
      </c>
      <c r="AF19" s="87">
        <f>'IAS-CAS WorkSheet'!AF106</f>
        <v>75</v>
      </c>
      <c r="AG19" s="87">
        <f>'IAS-CAS WorkSheet'!AG106</f>
        <v>76</v>
      </c>
      <c r="AH19" s="87">
        <f>'IAS-CAS WorkSheet'!AH106</f>
        <v>77</v>
      </c>
      <c r="AI19" s="87">
        <f>'IAS-CAS WorkSheet'!AI106</f>
        <v>78</v>
      </c>
      <c r="AJ19" s="87">
        <f>'IAS-CAS WorkSheet'!AJ106</f>
        <v>79</v>
      </c>
      <c r="AK19" s="87">
        <f>'IAS-CAS WorkSheet'!AK106</f>
        <v>80</v>
      </c>
      <c r="AL19" s="87">
        <f>'IAS-CAS WorkSheet'!AL106</f>
        <v>81</v>
      </c>
      <c r="AM19" s="87">
        <f>'IAS-CAS WorkSheet'!AM106</f>
        <v>82</v>
      </c>
      <c r="AN19" s="87">
        <f>'IAS-CAS WorkSheet'!AN106</f>
        <v>83</v>
      </c>
      <c r="AO19" s="87">
        <f>'IAS-CAS WorkSheet'!AO106</f>
        <v>84</v>
      </c>
      <c r="AP19" s="87">
        <f>'IAS-CAS WorkSheet'!AP106</f>
        <v>85</v>
      </c>
      <c r="AQ19" s="87">
        <f>'IAS-CAS WorkSheet'!AQ106</f>
        <v>86</v>
      </c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8"/>
      <c r="BC19" s="78"/>
      <c r="BD19" s="77"/>
      <c r="BE19" s="77"/>
      <c r="BF19" s="77"/>
      <c r="BG19" s="77"/>
      <c r="BH19" s="78"/>
      <c r="BI19" s="78"/>
      <c r="BJ19" s="77"/>
      <c r="BK19" s="77"/>
      <c r="BL19" s="77"/>
      <c r="BM19" s="77"/>
      <c r="BN19" s="78"/>
      <c r="BO19" s="78"/>
      <c r="BP19" s="77"/>
      <c r="BQ19" s="77"/>
      <c r="BR19" s="77"/>
      <c r="BS19" s="77"/>
      <c r="BT19" s="78"/>
      <c r="BU19" s="78"/>
      <c r="BV19" s="77"/>
      <c r="BW19" s="77"/>
      <c r="BX19" s="77"/>
      <c r="BY19" s="77"/>
      <c r="BZ19" s="78"/>
      <c r="CA19" s="78"/>
      <c r="CB19" s="77"/>
      <c r="CC19" s="77"/>
      <c r="CD19" s="77"/>
      <c r="CE19" s="77"/>
      <c r="CF19" s="78"/>
      <c r="CG19" s="78"/>
      <c r="CH19" s="77"/>
      <c r="CI19" s="77"/>
      <c r="CJ19" s="77"/>
      <c r="CK19" s="77"/>
      <c r="CL19" s="78"/>
      <c r="CM19" s="78"/>
      <c r="CN19" s="77"/>
      <c r="CO19" s="77"/>
    </row>
    <row r="20" spans="1:93" ht="15">
      <c r="A20" s="253"/>
      <c r="B20" s="254"/>
      <c r="C20" s="89" t="str">
        <f>'IAS-CAS WorkSheet'!C107</f>
        <v>KIAS</v>
      </c>
      <c r="D20" s="88">
        <f>'IAS-CAS WorkSheet'!D107</f>
        <v>40</v>
      </c>
      <c r="E20" s="88">
        <f>'IAS-CAS WorkSheet'!E107</f>
        <v>41</v>
      </c>
      <c r="F20" s="88">
        <f>'IAS-CAS WorkSheet'!F107</f>
        <v>43</v>
      </c>
      <c r="G20" s="88">
        <f>'IAS-CAS WorkSheet'!G107</f>
        <v>44</v>
      </c>
      <c r="H20" s="88">
        <f>'IAS-CAS WorkSheet'!H107</f>
        <v>46</v>
      </c>
      <c r="I20" s="88">
        <f>'IAS-CAS WorkSheet'!I107</f>
        <v>47</v>
      </c>
      <c r="J20" s="88">
        <f>'IAS-CAS WorkSheet'!J107</f>
        <v>49</v>
      </c>
      <c r="K20" s="88">
        <f>'IAS-CAS WorkSheet'!K107</f>
        <v>50</v>
      </c>
      <c r="L20" s="88">
        <f>'IAS-CAS WorkSheet'!L107</f>
        <v>51</v>
      </c>
      <c r="M20" s="88">
        <f>'IAS-CAS WorkSheet'!M107</f>
        <v>53</v>
      </c>
      <c r="N20" s="88">
        <f>'IAS-CAS WorkSheet'!N107</f>
        <v>54</v>
      </c>
      <c r="O20" s="88">
        <f>'IAS-CAS WorkSheet'!O107</f>
        <v>55</v>
      </c>
      <c r="P20" s="88">
        <f>'IAS-CAS WorkSheet'!P107</f>
        <v>56</v>
      </c>
      <c r="Q20" s="88">
        <f>'IAS-CAS WorkSheet'!Q107</f>
        <v>58</v>
      </c>
      <c r="R20" s="88">
        <f>'IAS-CAS WorkSheet'!R107</f>
        <v>59</v>
      </c>
      <c r="S20" s="88">
        <f>'IAS-CAS WorkSheet'!S107</f>
        <v>60</v>
      </c>
      <c r="T20" s="88">
        <f>'IAS-CAS WorkSheet'!T107</f>
        <v>61</v>
      </c>
      <c r="U20" s="88">
        <f>'IAS-CAS WorkSheet'!U107</f>
        <v>62</v>
      </c>
      <c r="V20" s="88">
        <f>'IAS-CAS WorkSheet'!V107</f>
        <v>63</v>
      </c>
      <c r="W20" s="88">
        <f>'IAS-CAS WorkSheet'!W107</f>
        <v>64</v>
      </c>
      <c r="X20" s="88">
        <f>'IAS-CAS WorkSheet'!X107</f>
        <v>66</v>
      </c>
      <c r="Y20" s="88">
        <f>'IAS-CAS WorkSheet'!Y107</f>
        <v>67</v>
      </c>
      <c r="Z20" s="88">
        <f>'IAS-CAS WorkSheet'!Z107</f>
        <v>68</v>
      </c>
      <c r="AA20" s="88">
        <f>'IAS-CAS WorkSheet'!AA107</f>
        <v>69</v>
      </c>
      <c r="AB20" s="88">
        <f>'IAS-CAS WorkSheet'!AB107</f>
        <v>70</v>
      </c>
      <c r="AC20" s="88">
        <f>'IAS-CAS WorkSheet'!AC107</f>
        <v>71</v>
      </c>
      <c r="AD20" s="88">
        <f>'IAS-CAS WorkSheet'!AD107</f>
        <v>72</v>
      </c>
      <c r="AE20" s="88">
        <f>'IAS-CAS WorkSheet'!AE107</f>
        <v>73</v>
      </c>
      <c r="AF20" s="88">
        <f>'IAS-CAS WorkSheet'!AF107</f>
        <v>74</v>
      </c>
      <c r="AG20" s="88">
        <f>'IAS-CAS WorkSheet'!AG107</f>
        <v>75</v>
      </c>
      <c r="AH20" s="88">
        <f>'IAS-CAS WorkSheet'!AH107</f>
        <v>76</v>
      </c>
      <c r="AI20" s="88">
        <f>'IAS-CAS WorkSheet'!AI107</f>
        <v>77</v>
      </c>
      <c r="AJ20" s="88">
        <f>'IAS-CAS WorkSheet'!AJ107</f>
        <v>78</v>
      </c>
      <c r="AK20" s="88">
        <f>'IAS-CAS WorkSheet'!AK107</f>
        <v>79</v>
      </c>
      <c r="AL20" s="88">
        <f>'IAS-CAS WorkSheet'!AL107</f>
        <v>80</v>
      </c>
      <c r="AM20" s="88">
        <f>'IAS-CAS WorkSheet'!AM107</f>
        <v>81</v>
      </c>
      <c r="AN20" s="88">
        <f>'IAS-CAS WorkSheet'!AN107</f>
        <v>82</v>
      </c>
      <c r="AO20" s="88">
        <f>'IAS-CAS WorkSheet'!AO107</f>
        <v>83</v>
      </c>
      <c r="AP20" s="88">
        <f>'IAS-CAS WorkSheet'!AP107</f>
        <v>84</v>
      </c>
      <c r="AQ20" s="88">
        <f>'IAS-CAS WorkSheet'!AQ107</f>
        <v>85</v>
      </c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4"/>
      <c r="BC20" s="4"/>
      <c r="BD20" s="3"/>
      <c r="BE20" s="80"/>
      <c r="BF20" s="80"/>
      <c r="BG20" s="80"/>
      <c r="BH20" s="4"/>
      <c r="BI20" s="4"/>
      <c r="BJ20" s="3"/>
      <c r="BK20" s="80"/>
      <c r="BL20" s="80"/>
      <c r="BM20" s="80"/>
      <c r="BN20" s="4"/>
      <c r="BO20" s="4"/>
      <c r="BP20" s="3"/>
      <c r="BQ20" s="80"/>
      <c r="BR20" s="80"/>
      <c r="BS20" s="80"/>
      <c r="BT20" s="4"/>
      <c r="BU20" s="4"/>
      <c r="BV20" s="3"/>
      <c r="BW20" s="80"/>
      <c r="BX20" s="80"/>
      <c r="BY20" s="80"/>
      <c r="BZ20" s="4"/>
      <c r="CA20" s="4"/>
      <c r="CB20" s="3"/>
      <c r="CC20" s="80"/>
      <c r="CD20" s="80"/>
      <c r="CE20" s="80"/>
      <c r="CF20" s="4"/>
      <c r="CG20" s="4"/>
      <c r="CH20" s="3"/>
      <c r="CI20" s="80"/>
      <c r="CJ20" s="80"/>
      <c r="CK20" s="80"/>
      <c r="CL20" s="4"/>
      <c r="CM20" s="4"/>
      <c r="CN20" s="3"/>
      <c r="CO20" s="80"/>
    </row>
    <row r="21" ht="15">
      <c r="C21" s="13"/>
    </row>
  </sheetData>
  <sheetProtection sheet="1" objects="1" scenarios="1"/>
  <mergeCells count="8">
    <mergeCell ref="A7:A12"/>
    <mergeCell ref="B7:B8"/>
    <mergeCell ref="B9:B10"/>
    <mergeCell ref="B11:B12"/>
    <mergeCell ref="A15:A20"/>
    <mergeCell ref="B15:B16"/>
    <mergeCell ref="B17:B18"/>
    <mergeCell ref="B19:B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107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7.28125" style="5" customWidth="1"/>
    <col min="2" max="2" width="4.57421875" style="5" customWidth="1"/>
    <col min="3" max="3" width="9.140625" style="5" customWidth="1"/>
    <col min="4" max="104" width="8.7109375" style="5" customWidth="1"/>
    <col min="105" max="16384" width="9.140625" style="5" customWidth="1"/>
  </cols>
  <sheetData>
    <row r="1" spans="1:103" ht="15">
      <c r="A1" s="90">
        <v>1</v>
      </c>
      <c r="B1" s="90">
        <f aca="true" t="shared" si="0" ref="B1:BM1">A1+1</f>
        <v>2</v>
      </c>
      <c r="C1" s="90">
        <f t="shared" si="0"/>
        <v>3</v>
      </c>
      <c r="D1" s="90">
        <f t="shared" si="0"/>
        <v>4</v>
      </c>
      <c r="E1" s="90">
        <f t="shared" si="0"/>
        <v>5</v>
      </c>
      <c r="F1" s="90">
        <f t="shared" si="0"/>
        <v>6</v>
      </c>
      <c r="G1" s="90">
        <f t="shared" si="0"/>
        <v>7</v>
      </c>
      <c r="H1" s="90">
        <f t="shared" si="0"/>
        <v>8</v>
      </c>
      <c r="I1" s="90">
        <f t="shared" si="0"/>
        <v>9</v>
      </c>
      <c r="J1" s="90">
        <f t="shared" si="0"/>
        <v>10</v>
      </c>
      <c r="K1" s="90">
        <f t="shared" si="0"/>
        <v>11</v>
      </c>
      <c r="L1" s="90">
        <f t="shared" si="0"/>
        <v>12</v>
      </c>
      <c r="M1" s="90">
        <f t="shared" si="0"/>
        <v>13</v>
      </c>
      <c r="N1" s="90">
        <f t="shared" si="0"/>
        <v>14</v>
      </c>
      <c r="O1" s="90">
        <f t="shared" si="0"/>
        <v>15</v>
      </c>
      <c r="P1" s="90">
        <f t="shared" si="0"/>
        <v>16</v>
      </c>
      <c r="Q1" s="90">
        <f t="shared" si="0"/>
        <v>17</v>
      </c>
      <c r="R1" s="90">
        <f t="shared" si="0"/>
        <v>18</v>
      </c>
      <c r="S1" s="90">
        <f t="shared" si="0"/>
        <v>19</v>
      </c>
      <c r="T1" s="90">
        <f t="shared" si="0"/>
        <v>20</v>
      </c>
      <c r="U1" s="90">
        <f t="shared" si="0"/>
        <v>21</v>
      </c>
      <c r="V1" s="90">
        <f t="shared" si="0"/>
        <v>22</v>
      </c>
      <c r="W1" s="90">
        <f t="shared" si="0"/>
        <v>23</v>
      </c>
      <c r="X1" s="90">
        <f t="shared" si="0"/>
        <v>24</v>
      </c>
      <c r="Y1" s="90">
        <f t="shared" si="0"/>
        <v>25</v>
      </c>
      <c r="Z1" s="90">
        <f t="shared" si="0"/>
        <v>26</v>
      </c>
      <c r="AA1" s="90">
        <f t="shared" si="0"/>
        <v>27</v>
      </c>
      <c r="AB1" s="90">
        <f t="shared" si="0"/>
        <v>28</v>
      </c>
      <c r="AC1" s="90">
        <f t="shared" si="0"/>
        <v>29</v>
      </c>
      <c r="AD1" s="90">
        <f t="shared" si="0"/>
        <v>30</v>
      </c>
      <c r="AE1" s="90">
        <f t="shared" si="0"/>
        <v>31</v>
      </c>
      <c r="AF1" s="90">
        <f t="shared" si="0"/>
        <v>32</v>
      </c>
      <c r="AG1" s="90">
        <f t="shared" si="0"/>
        <v>33</v>
      </c>
      <c r="AH1" s="90">
        <f t="shared" si="0"/>
        <v>34</v>
      </c>
      <c r="AI1" s="90">
        <f t="shared" si="0"/>
        <v>35</v>
      </c>
      <c r="AJ1" s="90">
        <f t="shared" si="0"/>
        <v>36</v>
      </c>
      <c r="AK1" s="90">
        <f t="shared" si="0"/>
        <v>37</v>
      </c>
      <c r="AL1" s="90">
        <f t="shared" si="0"/>
        <v>38</v>
      </c>
      <c r="AM1" s="90">
        <f t="shared" si="0"/>
        <v>39</v>
      </c>
      <c r="AN1" s="90">
        <f t="shared" si="0"/>
        <v>40</v>
      </c>
      <c r="AO1" s="90">
        <f t="shared" si="0"/>
        <v>41</v>
      </c>
      <c r="AP1" s="90">
        <f t="shared" si="0"/>
        <v>42</v>
      </c>
      <c r="AQ1" s="90">
        <f t="shared" si="0"/>
        <v>43</v>
      </c>
      <c r="AR1" s="90">
        <f t="shared" si="0"/>
        <v>44</v>
      </c>
      <c r="AS1" s="90">
        <f t="shared" si="0"/>
        <v>45</v>
      </c>
      <c r="AT1" s="90">
        <f t="shared" si="0"/>
        <v>46</v>
      </c>
      <c r="AU1" s="90">
        <f t="shared" si="0"/>
        <v>47</v>
      </c>
      <c r="AV1" s="90">
        <f t="shared" si="0"/>
        <v>48</v>
      </c>
      <c r="AW1" s="90">
        <f t="shared" si="0"/>
        <v>49</v>
      </c>
      <c r="AX1" s="90">
        <f t="shared" si="0"/>
        <v>50</v>
      </c>
      <c r="AY1" s="90">
        <f t="shared" si="0"/>
        <v>51</v>
      </c>
      <c r="AZ1" s="90">
        <f t="shared" si="0"/>
        <v>52</v>
      </c>
      <c r="BA1" s="90">
        <f t="shared" si="0"/>
        <v>53</v>
      </c>
      <c r="BB1" s="90">
        <f t="shared" si="0"/>
        <v>54</v>
      </c>
      <c r="BC1" s="90">
        <f t="shared" si="0"/>
        <v>55</v>
      </c>
      <c r="BD1" s="90">
        <f t="shared" si="0"/>
        <v>56</v>
      </c>
      <c r="BE1" s="90">
        <f t="shared" si="0"/>
        <v>57</v>
      </c>
      <c r="BF1" s="90">
        <f t="shared" si="0"/>
        <v>58</v>
      </c>
      <c r="BG1" s="90">
        <f t="shared" si="0"/>
        <v>59</v>
      </c>
      <c r="BH1" s="90">
        <f t="shared" si="0"/>
        <v>60</v>
      </c>
      <c r="BI1" s="90">
        <f t="shared" si="0"/>
        <v>61</v>
      </c>
      <c r="BJ1" s="90">
        <f t="shared" si="0"/>
        <v>62</v>
      </c>
      <c r="BK1" s="90">
        <f t="shared" si="0"/>
        <v>63</v>
      </c>
      <c r="BL1" s="90">
        <f t="shared" si="0"/>
        <v>64</v>
      </c>
      <c r="BM1" s="90">
        <f t="shared" si="0"/>
        <v>65</v>
      </c>
      <c r="BN1" s="90">
        <f aca="true" t="shared" si="1" ref="BN1:CY1">BM1+1</f>
        <v>66</v>
      </c>
      <c r="BO1" s="90">
        <f t="shared" si="1"/>
        <v>67</v>
      </c>
      <c r="BP1" s="90">
        <f t="shared" si="1"/>
        <v>68</v>
      </c>
      <c r="BQ1" s="90">
        <f t="shared" si="1"/>
        <v>69</v>
      </c>
      <c r="BR1" s="90">
        <f t="shared" si="1"/>
        <v>70</v>
      </c>
      <c r="BS1" s="90">
        <f t="shared" si="1"/>
        <v>71</v>
      </c>
      <c r="BT1" s="90">
        <f t="shared" si="1"/>
        <v>72</v>
      </c>
      <c r="BU1" s="90">
        <f t="shared" si="1"/>
        <v>73</v>
      </c>
      <c r="BV1" s="90">
        <f t="shared" si="1"/>
        <v>74</v>
      </c>
      <c r="BW1" s="90">
        <f t="shared" si="1"/>
        <v>75</v>
      </c>
      <c r="BX1" s="90">
        <f t="shared" si="1"/>
        <v>76</v>
      </c>
      <c r="BY1" s="90">
        <f t="shared" si="1"/>
        <v>77</v>
      </c>
      <c r="BZ1" s="90">
        <f t="shared" si="1"/>
        <v>78</v>
      </c>
      <c r="CA1" s="90">
        <f t="shared" si="1"/>
        <v>79</v>
      </c>
      <c r="CB1" s="90">
        <f t="shared" si="1"/>
        <v>80</v>
      </c>
      <c r="CC1" s="90">
        <f t="shared" si="1"/>
        <v>81</v>
      </c>
      <c r="CD1" s="90">
        <f t="shared" si="1"/>
        <v>82</v>
      </c>
      <c r="CE1" s="90">
        <f t="shared" si="1"/>
        <v>83</v>
      </c>
      <c r="CF1" s="90">
        <f t="shared" si="1"/>
        <v>84</v>
      </c>
      <c r="CG1" s="90">
        <f t="shared" si="1"/>
        <v>85</v>
      </c>
      <c r="CH1" s="90">
        <f t="shared" si="1"/>
        <v>86</v>
      </c>
      <c r="CI1" s="90">
        <f t="shared" si="1"/>
        <v>87</v>
      </c>
      <c r="CJ1" s="90">
        <f t="shared" si="1"/>
        <v>88</v>
      </c>
      <c r="CK1" s="90">
        <f t="shared" si="1"/>
        <v>89</v>
      </c>
      <c r="CL1" s="90">
        <f t="shared" si="1"/>
        <v>90</v>
      </c>
      <c r="CM1" s="90">
        <f t="shared" si="1"/>
        <v>91</v>
      </c>
      <c r="CN1" s="90">
        <f t="shared" si="1"/>
        <v>92</v>
      </c>
      <c r="CO1" s="90">
        <f t="shared" si="1"/>
        <v>93</v>
      </c>
      <c r="CP1" s="90">
        <f t="shared" si="1"/>
        <v>94</v>
      </c>
      <c r="CQ1" s="90">
        <f t="shared" si="1"/>
        <v>95</v>
      </c>
      <c r="CR1" s="90">
        <f t="shared" si="1"/>
        <v>96</v>
      </c>
      <c r="CS1" s="90">
        <f t="shared" si="1"/>
        <v>97</v>
      </c>
      <c r="CT1" s="90">
        <f t="shared" si="1"/>
        <v>98</v>
      </c>
      <c r="CU1" s="90">
        <f t="shared" si="1"/>
        <v>99</v>
      </c>
      <c r="CV1" s="90">
        <f t="shared" si="1"/>
        <v>100</v>
      </c>
      <c r="CW1" s="90">
        <f t="shared" si="1"/>
        <v>101</v>
      </c>
      <c r="CX1" s="90">
        <f t="shared" si="1"/>
        <v>102</v>
      </c>
      <c r="CY1" s="90">
        <f t="shared" si="1"/>
        <v>103</v>
      </c>
    </row>
    <row r="2" ht="15.75">
      <c r="A2" s="6" t="s">
        <v>18</v>
      </c>
    </row>
    <row r="3" ht="15">
      <c r="A3" s="8" t="s">
        <v>0</v>
      </c>
    </row>
    <row r="4" ht="15">
      <c r="A4" s="9" t="s">
        <v>1</v>
      </c>
    </row>
    <row r="5" ht="15">
      <c r="A5" s="5" t="s">
        <v>19</v>
      </c>
    </row>
    <row r="6" spans="1:17" ht="15">
      <c r="A6" s="14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13"/>
      <c r="Q6" s="13"/>
    </row>
    <row r="7" spans="1:16" ht="15">
      <c r="A7" s="92" t="s">
        <v>27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  <c r="N7" s="93"/>
      <c r="O7" s="95"/>
      <c r="P7" s="16"/>
    </row>
    <row r="8" spans="1:16" ht="15">
      <c r="A8" s="96"/>
      <c r="B8" s="97" t="s">
        <v>14</v>
      </c>
      <c r="C8" s="98"/>
      <c r="D8" s="98"/>
      <c r="E8" s="98"/>
      <c r="F8" s="98"/>
      <c r="G8" s="98"/>
      <c r="H8" s="98"/>
      <c r="I8" s="98"/>
      <c r="J8" s="98"/>
      <c r="K8" s="99"/>
      <c r="L8" s="100"/>
      <c r="M8" s="101"/>
      <c r="N8" s="98"/>
      <c r="O8" s="102"/>
      <c r="P8" s="16"/>
    </row>
    <row r="9" spans="1:16" ht="15">
      <c r="A9" s="103"/>
      <c r="B9" s="255" t="s">
        <v>15</v>
      </c>
      <c r="C9" s="104" t="s">
        <v>3</v>
      </c>
      <c r="D9" s="105">
        <v>40</v>
      </c>
      <c r="E9" s="105">
        <f>D9+10</f>
        <v>50</v>
      </c>
      <c r="F9" s="105">
        <f aca="true" t="shared" si="2" ref="F9:M9">E9+10</f>
        <v>60</v>
      </c>
      <c r="G9" s="105">
        <f t="shared" si="2"/>
        <v>70</v>
      </c>
      <c r="H9" s="105">
        <f t="shared" si="2"/>
        <v>80</v>
      </c>
      <c r="I9" s="105">
        <f t="shared" si="2"/>
        <v>90</v>
      </c>
      <c r="J9" s="105">
        <f t="shared" si="2"/>
        <v>100</v>
      </c>
      <c r="K9" s="105">
        <f t="shared" si="2"/>
        <v>110</v>
      </c>
      <c r="L9" s="105">
        <f>K9+10</f>
        <v>120</v>
      </c>
      <c r="M9" s="105">
        <f t="shared" si="2"/>
        <v>130</v>
      </c>
      <c r="N9" s="106">
        <v>140</v>
      </c>
      <c r="O9" s="107"/>
      <c r="P9" s="16"/>
    </row>
    <row r="10" spans="1:16" ht="15">
      <c r="A10" s="107"/>
      <c r="B10" s="255"/>
      <c r="C10" s="108" t="s">
        <v>2</v>
      </c>
      <c r="D10" s="109">
        <v>49</v>
      </c>
      <c r="E10" s="109">
        <v>55</v>
      </c>
      <c r="F10" s="109">
        <v>62</v>
      </c>
      <c r="G10" s="109">
        <v>70</v>
      </c>
      <c r="H10" s="109">
        <v>80</v>
      </c>
      <c r="I10" s="109">
        <v>89</v>
      </c>
      <c r="J10" s="109">
        <v>99</v>
      </c>
      <c r="K10" s="109">
        <v>108</v>
      </c>
      <c r="L10" s="109">
        <v>118</v>
      </c>
      <c r="M10" s="109">
        <v>128</v>
      </c>
      <c r="N10" s="110">
        <v>138</v>
      </c>
      <c r="O10" s="111"/>
      <c r="P10" s="16"/>
    </row>
    <row r="11" spans="1:16" ht="15">
      <c r="A11" s="107"/>
      <c r="B11" s="255" t="s">
        <v>28</v>
      </c>
      <c r="C11" s="104" t="s">
        <v>3</v>
      </c>
      <c r="D11" s="112">
        <v>40</v>
      </c>
      <c r="E11" s="105">
        <f>D11+10</f>
        <v>50</v>
      </c>
      <c r="F11" s="105">
        <f>E11+10</f>
        <v>60</v>
      </c>
      <c r="G11" s="105">
        <f>F11+10</f>
        <v>70</v>
      </c>
      <c r="H11" s="105">
        <f>G11+10</f>
        <v>80</v>
      </c>
      <c r="I11" s="112">
        <v>85</v>
      </c>
      <c r="J11" s="113"/>
      <c r="K11" s="113"/>
      <c r="L11" s="113"/>
      <c r="M11" s="113"/>
      <c r="N11" s="114"/>
      <c r="O11" s="102"/>
      <c r="P11" s="16"/>
    </row>
    <row r="12" spans="1:16" ht="15">
      <c r="A12" s="107"/>
      <c r="B12" s="255"/>
      <c r="C12" s="115" t="s">
        <v>2</v>
      </c>
      <c r="D12" s="116">
        <v>49</v>
      </c>
      <c r="E12" s="116">
        <v>55</v>
      </c>
      <c r="F12" s="116">
        <v>62</v>
      </c>
      <c r="G12" s="116">
        <v>71</v>
      </c>
      <c r="H12" s="116">
        <v>80</v>
      </c>
      <c r="I12" s="116">
        <v>85</v>
      </c>
      <c r="J12" s="117"/>
      <c r="K12" s="118"/>
      <c r="L12" s="118"/>
      <c r="M12" s="118"/>
      <c r="N12" s="119"/>
      <c r="O12" s="111"/>
      <c r="P12" s="16"/>
    </row>
    <row r="13" spans="1:16" ht="15">
      <c r="A13" s="111"/>
      <c r="B13" s="255" t="s">
        <v>17</v>
      </c>
      <c r="C13" s="104" t="s">
        <v>3</v>
      </c>
      <c r="D13" s="112">
        <f aca="true" t="shared" si="3" ref="D13:I13">D11</f>
        <v>40</v>
      </c>
      <c r="E13" s="112">
        <f t="shared" si="3"/>
        <v>50</v>
      </c>
      <c r="F13" s="112">
        <f t="shared" si="3"/>
        <v>60</v>
      </c>
      <c r="G13" s="112">
        <f t="shared" si="3"/>
        <v>70</v>
      </c>
      <c r="H13" s="112">
        <f t="shared" si="3"/>
        <v>80</v>
      </c>
      <c r="I13" s="112">
        <f t="shared" si="3"/>
        <v>85</v>
      </c>
      <c r="J13" s="113"/>
      <c r="K13" s="113"/>
      <c r="L13" s="113"/>
      <c r="M13" s="113"/>
      <c r="N13" s="114"/>
      <c r="O13" s="102"/>
      <c r="P13" s="16"/>
    </row>
    <row r="14" spans="1:16" ht="15">
      <c r="A14" s="120"/>
      <c r="B14" s="255"/>
      <c r="C14" s="108" t="s">
        <v>2</v>
      </c>
      <c r="D14" s="121">
        <v>47</v>
      </c>
      <c r="E14" s="121">
        <v>54</v>
      </c>
      <c r="F14" s="121">
        <v>62</v>
      </c>
      <c r="G14" s="121">
        <v>71</v>
      </c>
      <c r="H14" s="121">
        <v>81</v>
      </c>
      <c r="I14" s="121">
        <v>86</v>
      </c>
      <c r="J14" s="122"/>
      <c r="K14" s="117"/>
      <c r="L14" s="117"/>
      <c r="M14" s="117"/>
      <c r="N14" s="123"/>
      <c r="O14" s="107"/>
      <c r="P14" s="16"/>
    </row>
    <row r="15" spans="1:16" ht="15">
      <c r="A15" s="124"/>
      <c r="B15" s="125" t="s">
        <v>29</v>
      </c>
      <c r="C15" s="126" t="s">
        <v>30</v>
      </c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8"/>
      <c r="P15" s="16"/>
    </row>
    <row r="16" spans="1:15" ht="15" hidden="1">
      <c r="A16" s="129" t="s">
        <v>31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ht="15" hidden="1">
      <c r="B17" s="130" t="s">
        <v>14</v>
      </c>
    </row>
    <row r="18" spans="2:14" ht="15" hidden="1">
      <c r="B18" s="254" t="s">
        <v>15</v>
      </c>
      <c r="C18" s="72" t="s">
        <v>3</v>
      </c>
      <c r="D18" s="131">
        <f aca="true" t="shared" si="4" ref="D18:M18">E9-D9</f>
        <v>10</v>
      </c>
      <c r="E18" s="131">
        <f t="shared" si="4"/>
        <v>10</v>
      </c>
      <c r="F18" s="131">
        <f t="shared" si="4"/>
        <v>10</v>
      </c>
      <c r="G18" s="131">
        <f t="shared" si="4"/>
        <v>10</v>
      </c>
      <c r="H18" s="131">
        <f t="shared" si="4"/>
        <v>10</v>
      </c>
      <c r="I18" s="131">
        <f t="shared" si="4"/>
        <v>10</v>
      </c>
      <c r="J18" s="131">
        <f t="shared" si="4"/>
        <v>10</v>
      </c>
      <c r="K18" s="131">
        <f t="shared" si="4"/>
        <v>10</v>
      </c>
      <c r="L18" s="131">
        <f t="shared" si="4"/>
        <v>10</v>
      </c>
      <c r="M18" s="132">
        <f t="shared" si="4"/>
        <v>10</v>
      </c>
      <c r="N18" s="132">
        <f>M18</f>
        <v>10</v>
      </c>
    </row>
    <row r="19" spans="2:14" ht="15" hidden="1">
      <c r="B19" s="254"/>
      <c r="C19" s="74" t="s">
        <v>2</v>
      </c>
      <c r="D19" s="133">
        <f aca="true" t="shared" si="5" ref="D19:M19">E10-D10</f>
        <v>6</v>
      </c>
      <c r="E19" s="133">
        <f t="shared" si="5"/>
        <v>7</v>
      </c>
      <c r="F19" s="133">
        <f t="shared" si="5"/>
        <v>8</v>
      </c>
      <c r="G19" s="133">
        <f t="shared" si="5"/>
        <v>10</v>
      </c>
      <c r="H19" s="133">
        <f t="shared" si="5"/>
        <v>9</v>
      </c>
      <c r="I19" s="133">
        <f t="shared" si="5"/>
        <v>10</v>
      </c>
      <c r="J19" s="133">
        <f t="shared" si="5"/>
        <v>9</v>
      </c>
      <c r="K19" s="133">
        <f t="shared" si="5"/>
        <v>10</v>
      </c>
      <c r="L19" s="133">
        <f t="shared" si="5"/>
        <v>10</v>
      </c>
      <c r="M19" s="134">
        <f t="shared" si="5"/>
        <v>10</v>
      </c>
      <c r="N19" s="135"/>
    </row>
    <row r="20" spans="2:17" ht="15" hidden="1">
      <c r="B20" s="254" t="s">
        <v>16</v>
      </c>
      <c r="C20" s="76" t="s">
        <v>3</v>
      </c>
      <c r="D20" s="136">
        <f aca="true" t="shared" si="6" ref="D20:H23">E11-D11</f>
        <v>10</v>
      </c>
      <c r="E20" s="136">
        <f t="shared" si="6"/>
        <v>10</v>
      </c>
      <c r="F20" s="136">
        <f t="shared" si="6"/>
        <v>10</v>
      </c>
      <c r="G20" s="136">
        <f t="shared" si="6"/>
        <v>10</v>
      </c>
      <c r="H20" s="137">
        <f t="shared" si="6"/>
        <v>5</v>
      </c>
      <c r="I20" s="77"/>
      <c r="J20" s="77"/>
      <c r="K20" s="77"/>
      <c r="L20" s="77"/>
      <c r="M20" s="78"/>
      <c r="N20" s="78"/>
      <c r="Q20" s="138"/>
    </row>
    <row r="21" spans="2:17" ht="15" hidden="1">
      <c r="B21" s="254"/>
      <c r="C21" s="79" t="s">
        <v>2</v>
      </c>
      <c r="D21" s="139">
        <f t="shared" si="6"/>
        <v>6</v>
      </c>
      <c r="E21" s="139">
        <f t="shared" si="6"/>
        <v>7</v>
      </c>
      <c r="F21" s="139">
        <f t="shared" si="6"/>
        <v>9</v>
      </c>
      <c r="G21" s="139">
        <f t="shared" si="6"/>
        <v>9</v>
      </c>
      <c r="H21" s="139">
        <f t="shared" si="6"/>
        <v>5</v>
      </c>
      <c r="I21" s="80"/>
      <c r="J21" s="81"/>
      <c r="K21" s="81"/>
      <c r="L21" s="81"/>
      <c r="M21" s="2"/>
      <c r="N21" s="2"/>
      <c r="Q21" s="13"/>
    </row>
    <row r="22" spans="2:14" ht="15" hidden="1">
      <c r="B22" s="254" t="s">
        <v>17</v>
      </c>
      <c r="C22" s="72" t="s">
        <v>3</v>
      </c>
      <c r="D22" s="140">
        <f t="shared" si="6"/>
        <v>10</v>
      </c>
      <c r="E22" s="140">
        <f t="shared" si="6"/>
        <v>10</v>
      </c>
      <c r="F22" s="140">
        <f t="shared" si="6"/>
        <v>10</v>
      </c>
      <c r="G22" s="140">
        <f t="shared" si="6"/>
        <v>10</v>
      </c>
      <c r="H22" s="140">
        <f t="shared" si="6"/>
        <v>5</v>
      </c>
      <c r="I22" s="77"/>
      <c r="J22" s="77"/>
      <c r="K22" s="77"/>
      <c r="L22" s="77"/>
      <c r="M22" s="78"/>
      <c r="N22" s="78"/>
    </row>
    <row r="23" spans="2:14" ht="15" hidden="1">
      <c r="B23" s="254"/>
      <c r="C23" s="74" t="s">
        <v>2</v>
      </c>
      <c r="D23" s="141">
        <f t="shared" si="6"/>
        <v>7</v>
      </c>
      <c r="E23" s="141">
        <f t="shared" si="6"/>
        <v>8</v>
      </c>
      <c r="F23" s="141">
        <f t="shared" si="6"/>
        <v>9</v>
      </c>
      <c r="G23" s="141">
        <f t="shared" si="6"/>
        <v>10</v>
      </c>
      <c r="H23" s="141">
        <f t="shared" si="6"/>
        <v>5</v>
      </c>
      <c r="I23" s="3"/>
      <c r="J23" s="80"/>
      <c r="K23" s="80"/>
      <c r="L23" s="80"/>
      <c r="M23" s="4"/>
      <c r="N23" s="4"/>
    </row>
    <row r="24" ht="15" hidden="1"/>
    <row r="25" spans="3:14" ht="15" hidden="1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3:15" ht="15" hidden="1">
      <c r="C26" s="142" t="s">
        <v>32</v>
      </c>
      <c r="D26" s="143">
        <v>4</v>
      </c>
      <c r="E26" s="143">
        <f aca="true" t="shared" si="7" ref="E26:N26">D26+1</f>
        <v>5</v>
      </c>
      <c r="F26" s="143">
        <f t="shared" si="7"/>
        <v>6</v>
      </c>
      <c r="G26" s="143">
        <f t="shared" si="7"/>
        <v>7</v>
      </c>
      <c r="H26" s="143">
        <f t="shared" si="7"/>
        <v>8</v>
      </c>
      <c r="I26" s="143">
        <f t="shared" si="7"/>
        <v>9</v>
      </c>
      <c r="J26" s="143">
        <f t="shared" si="7"/>
        <v>10</v>
      </c>
      <c r="K26" s="143">
        <f t="shared" si="7"/>
        <v>11</v>
      </c>
      <c r="L26" s="143">
        <f t="shared" si="7"/>
        <v>12</v>
      </c>
      <c r="M26" s="143">
        <f t="shared" si="7"/>
        <v>13</v>
      </c>
      <c r="N26" s="143">
        <f t="shared" si="7"/>
        <v>14</v>
      </c>
      <c r="O26" s="16"/>
    </row>
    <row r="27" spans="1:14" ht="15" hidden="1">
      <c r="A27" s="144" t="s">
        <v>33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ht="15" hidden="1">
      <c r="B28" s="130" t="s">
        <v>14</v>
      </c>
    </row>
    <row r="29" spans="2:14" ht="15" hidden="1">
      <c r="B29" s="254" t="s">
        <v>15</v>
      </c>
      <c r="C29" s="72" t="s">
        <v>3</v>
      </c>
      <c r="D29" s="131" t="str">
        <f aca="true" t="shared" si="8" ref="D29:M29">CONCATENATE(D9," - ",E9)</f>
        <v>40 - 50</v>
      </c>
      <c r="E29" s="131" t="str">
        <f t="shared" si="8"/>
        <v>50 - 60</v>
      </c>
      <c r="F29" s="131" t="str">
        <f t="shared" si="8"/>
        <v>60 - 70</v>
      </c>
      <c r="G29" s="131" t="str">
        <f t="shared" si="8"/>
        <v>70 - 80</v>
      </c>
      <c r="H29" s="131" t="str">
        <f t="shared" si="8"/>
        <v>80 - 90</v>
      </c>
      <c r="I29" s="131" t="str">
        <f t="shared" si="8"/>
        <v>90 - 100</v>
      </c>
      <c r="J29" s="131" t="str">
        <f t="shared" si="8"/>
        <v>100 - 110</v>
      </c>
      <c r="K29" s="131" t="str">
        <f t="shared" si="8"/>
        <v>110 - 120</v>
      </c>
      <c r="L29" s="131" t="str">
        <f t="shared" si="8"/>
        <v>120 - 130</v>
      </c>
      <c r="M29" s="132" t="str">
        <f t="shared" si="8"/>
        <v>130 - 140</v>
      </c>
      <c r="N29" s="132" t="str">
        <f>CONCATENATE(N9)</f>
        <v>140</v>
      </c>
    </row>
    <row r="30" spans="2:14" ht="15" hidden="1">
      <c r="B30" s="254"/>
      <c r="C30" s="74" t="s">
        <v>2</v>
      </c>
      <c r="D30" s="133">
        <f aca="true" t="shared" si="9" ref="D30:M30">D19/D18</f>
        <v>0.6</v>
      </c>
      <c r="E30" s="133">
        <f t="shared" si="9"/>
        <v>0.7</v>
      </c>
      <c r="F30" s="133">
        <f t="shared" si="9"/>
        <v>0.8</v>
      </c>
      <c r="G30" s="133">
        <f t="shared" si="9"/>
        <v>1</v>
      </c>
      <c r="H30" s="133">
        <f t="shared" si="9"/>
        <v>0.9</v>
      </c>
      <c r="I30" s="133">
        <f t="shared" si="9"/>
        <v>1</v>
      </c>
      <c r="J30" s="133">
        <f t="shared" si="9"/>
        <v>0.9</v>
      </c>
      <c r="K30" s="133">
        <f t="shared" si="9"/>
        <v>1</v>
      </c>
      <c r="L30" s="133">
        <f t="shared" si="9"/>
        <v>1</v>
      </c>
      <c r="M30" s="134">
        <f t="shared" si="9"/>
        <v>1</v>
      </c>
      <c r="N30" s="135"/>
    </row>
    <row r="31" spans="2:14" ht="15" hidden="1">
      <c r="B31" s="254" t="s">
        <v>16</v>
      </c>
      <c r="C31" s="76" t="s">
        <v>3</v>
      </c>
      <c r="D31" s="136" t="str">
        <f>CONCATENATE(D11," - ",E11)</f>
        <v>40 - 50</v>
      </c>
      <c r="E31" s="136" t="str">
        <f>CONCATENATE(E11," - ",F11)</f>
        <v>50 - 60</v>
      </c>
      <c r="F31" s="136" t="str">
        <f>CONCATENATE(F11," - ",G11)</f>
        <v>60 - 70</v>
      </c>
      <c r="G31" s="136" t="str">
        <f>CONCATENATE(G11," - ",H11)</f>
        <v>70 - 80</v>
      </c>
      <c r="H31" s="137" t="str">
        <f>CONCATENATE(H11," - ",I11)</f>
        <v>80 - 85</v>
      </c>
      <c r="I31" s="77"/>
      <c r="J31" s="77"/>
      <c r="K31" s="77"/>
      <c r="L31" s="77"/>
      <c r="M31" s="78"/>
      <c r="N31" s="78"/>
    </row>
    <row r="32" spans="2:14" ht="15" hidden="1">
      <c r="B32" s="254"/>
      <c r="C32" s="79" t="s">
        <v>2</v>
      </c>
      <c r="D32" s="139">
        <f>D21/D20</f>
        <v>0.6</v>
      </c>
      <c r="E32" s="139">
        <f>E21/E20</f>
        <v>0.7</v>
      </c>
      <c r="F32" s="139">
        <f>F21/F20</f>
        <v>0.9</v>
      </c>
      <c r="G32" s="139">
        <f>G21/G20</f>
        <v>0.9</v>
      </c>
      <c r="H32" s="139">
        <f>H21/H20</f>
        <v>1</v>
      </c>
      <c r="I32" s="80"/>
      <c r="J32" s="81"/>
      <c r="K32" s="81"/>
      <c r="L32" s="81"/>
      <c r="M32" s="2"/>
      <c r="N32" s="2"/>
    </row>
    <row r="33" spans="2:14" ht="15" hidden="1">
      <c r="B33" s="254" t="s">
        <v>17</v>
      </c>
      <c r="C33" s="72" t="s">
        <v>3</v>
      </c>
      <c r="D33" s="140" t="str">
        <f>CONCATENATE(D13," - ",E13)</f>
        <v>40 - 50</v>
      </c>
      <c r="E33" s="140" t="str">
        <f>CONCATENATE(E13," - ",F13)</f>
        <v>50 - 60</v>
      </c>
      <c r="F33" s="140" t="str">
        <f>CONCATENATE(F13," - ",G13)</f>
        <v>60 - 70</v>
      </c>
      <c r="G33" s="140" t="str">
        <f>CONCATENATE(G13," - ",H13)</f>
        <v>70 - 80</v>
      </c>
      <c r="H33" s="140" t="str">
        <f>CONCATENATE(H13," - ",I13)</f>
        <v>80 - 85</v>
      </c>
      <c r="I33" s="77"/>
      <c r="J33" s="77"/>
      <c r="K33" s="77"/>
      <c r="L33" s="77"/>
      <c r="M33" s="78"/>
      <c r="N33" s="78"/>
    </row>
    <row r="34" spans="2:14" ht="15" hidden="1">
      <c r="B34" s="254"/>
      <c r="C34" s="74" t="s">
        <v>2</v>
      </c>
      <c r="D34" s="141">
        <f>D23/D22</f>
        <v>0.7</v>
      </c>
      <c r="E34" s="141">
        <f>E23/E22</f>
        <v>0.8</v>
      </c>
      <c r="F34" s="141">
        <f>F23/F22</f>
        <v>0.9</v>
      </c>
      <c r="G34" s="141">
        <f>G23/G22</f>
        <v>1</v>
      </c>
      <c r="H34" s="141">
        <f>H23/H22</f>
        <v>1</v>
      </c>
      <c r="I34" s="3"/>
      <c r="J34" s="80"/>
      <c r="K34" s="80"/>
      <c r="L34" s="80"/>
      <c r="M34" s="4"/>
      <c r="N34" s="4"/>
    </row>
    <row r="35" ht="15" hidden="1"/>
    <row r="36" spans="2:16" ht="15" hidden="1">
      <c r="B36" s="130" t="s">
        <v>14</v>
      </c>
      <c r="C36" s="145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</row>
    <row r="37" spans="2:104" ht="15" hidden="1">
      <c r="B37" s="254" t="s">
        <v>15</v>
      </c>
      <c r="C37" s="147" t="s">
        <v>3</v>
      </c>
      <c r="D37" s="131">
        <v>40</v>
      </c>
      <c r="E37" s="131">
        <f>D37+1</f>
        <v>41</v>
      </c>
      <c r="F37" s="131">
        <f aca="true" t="shared" si="10" ref="F37:BQ37">E37+1</f>
        <v>42</v>
      </c>
      <c r="G37" s="131">
        <f t="shared" si="10"/>
        <v>43</v>
      </c>
      <c r="H37" s="131">
        <f t="shared" si="10"/>
        <v>44</v>
      </c>
      <c r="I37" s="131">
        <f t="shared" si="10"/>
        <v>45</v>
      </c>
      <c r="J37" s="131">
        <f t="shared" si="10"/>
        <v>46</v>
      </c>
      <c r="K37" s="131">
        <f t="shared" si="10"/>
        <v>47</v>
      </c>
      <c r="L37" s="131">
        <f t="shared" si="10"/>
        <v>48</v>
      </c>
      <c r="M37" s="131">
        <f t="shared" si="10"/>
        <v>49</v>
      </c>
      <c r="N37" s="131">
        <f t="shared" si="10"/>
        <v>50</v>
      </c>
      <c r="O37" s="131">
        <f t="shared" si="10"/>
        <v>51</v>
      </c>
      <c r="P37" s="131">
        <f t="shared" si="10"/>
        <v>52</v>
      </c>
      <c r="Q37" s="131">
        <f t="shared" si="10"/>
        <v>53</v>
      </c>
      <c r="R37" s="131">
        <f t="shared" si="10"/>
        <v>54</v>
      </c>
      <c r="S37" s="131">
        <f t="shared" si="10"/>
        <v>55</v>
      </c>
      <c r="T37" s="131">
        <f t="shared" si="10"/>
        <v>56</v>
      </c>
      <c r="U37" s="131">
        <f t="shared" si="10"/>
        <v>57</v>
      </c>
      <c r="V37" s="131">
        <f t="shared" si="10"/>
        <v>58</v>
      </c>
      <c r="W37" s="131">
        <f t="shared" si="10"/>
        <v>59</v>
      </c>
      <c r="X37" s="131">
        <f t="shared" si="10"/>
        <v>60</v>
      </c>
      <c r="Y37" s="131">
        <f t="shared" si="10"/>
        <v>61</v>
      </c>
      <c r="Z37" s="131">
        <f t="shared" si="10"/>
        <v>62</v>
      </c>
      <c r="AA37" s="131">
        <f t="shared" si="10"/>
        <v>63</v>
      </c>
      <c r="AB37" s="131">
        <f t="shared" si="10"/>
        <v>64</v>
      </c>
      <c r="AC37" s="131">
        <f t="shared" si="10"/>
        <v>65</v>
      </c>
      <c r="AD37" s="131">
        <f t="shared" si="10"/>
        <v>66</v>
      </c>
      <c r="AE37" s="131">
        <f t="shared" si="10"/>
        <v>67</v>
      </c>
      <c r="AF37" s="131">
        <f t="shared" si="10"/>
        <v>68</v>
      </c>
      <c r="AG37" s="131">
        <f t="shared" si="10"/>
        <v>69</v>
      </c>
      <c r="AH37" s="131">
        <f t="shared" si="10"/>
        <v>70</v>
      </c>
      <c r="AI37" s="131">
        <f t="shared" si="10"/>
        <v>71</v>
      </c>
      <c r="AJ37" s="131">
        <f t="shared" si="10"/>
        <v>72</v>
      </c>
      <c r="AK37" s="131">
        <f t="shared" si="10"/>
        <v>73</v>
      </c>
      <c r="AL37" s="131">
        <f t="shared" si="10"/>
        <v>74</v>
      </c>
      <c r="AM37" s="131">
        <f t="shared" si="10"/>
        <v>75</v>
      </c>
      <c r="AN37" s="131">
        <f t="shared" si="10"/>
        <v>76</v>
      </c>
      <c r="AO37" s="131">
        <f t="shared" si="10"/>
        <v>77</v>
      </c>
      <c r="AP37" s="131">
        <f t="shared" si="10"/>
        <v>78</v>
      </c>
      <c r="AQ37" s="131">
        <f t="shared" si="10"/>
        <v>79</v>
      </c>
      <c r="AR37" s="131">
        <f t="shared" si="10"/>
        <v>80</v>
      </c>
      <c r="AS37" s="131">
        <f t="shared" si="10"/>
        <v>81</v>
      </c>
      <c r="AT37" s="131">
        <f t="shared" si="10"/>
        <v>82</v>
      </c>
      <c r="AU37" s="131">
        <f t="shared" si="10"/>
        <v>83</v>
      </c>
      <c r="AV37" s="131">
        <f t="shared" si="10"/>
        <v>84</v>
      </c>
      <c r="AW37" s="131">
        <f t="shared" si="10"/>
        <v>85</v>
      </c>
      <c r="AX37" s="131">
        <f t="shared" si="10"/>
        <v>86</v>
      </c>
      <c r="AY37" s="131">
        <f t="shared" si="10"/>
        <v>87</v>
      </c>
      <c r="AZ37" s="131">
        <f t="shared" si="10"/>
        <v>88</v>
      </c>
      <c r="BA37" s="131">
        <f t="shared" si="10"/>
        <v>89</v>
      </c>
      <c r="BB37" s="131">
        <f t="shared" si="10"/>
        <v>90</v>
      </c>
      <c r="BC37" s="131">
        <f t="shared" si="10"/>
        <v>91</v>
      </c>
      <c r="BD37" s="131">
        <f t="shared" si="10"/>
        <v>92</v>
      </c>
      <c r="BE37" s="131">
        <f t="shared" si="10"/>
        <v>93</v>
      </c>
      <c r="BF37" s="131">
        <f t="shared" si="10"/>
        <v>94</v>
      </c>
      <c r="BG37" s="131">
        <f t="shared" si="10"/>
        <v>95</v>
      </c>
      <c r="BH37" s="131">
        <f t="shared" si="10"/>
        <v>96</v>
      </c>
      <c r="BI37" s="131">
        <f t="shared" si="10"/>
        <v>97</v>
      </c>
      <c r="BJ37" s="131">
        <f t="shared" si="10"/>
        <v>98</v>
      </c>
      <c r="BK37" s="131">
        <f t="shared" si="10"/>
        <v>99</v>
      </c>
      <c r="BL37" s="131">
        <f t="shared" si="10"/>
        <v>100</v>
      </c>
      <c r="BM37" s="131">
        <f t="shared" si="10"/>
        <v>101</v>
      </c>
      <c r="BN37" s="131">
        <f t="shared" si="10"/>
        <v>102</v>
      </c>
      <c r="BO37" s="131">
        <f t="shared" si="10"/>
        <v>103</v>
      </c>
      <c r="BP37" s="131">
        <f t="shared" si="10"/>
        <v>104</v>
      </c>
      <c r="BQ37" s="131">
        <f t="shared" si="10"/>
        <v>105</v>
      </c>
      <c r="BR37" s="131">
        <f aca="true" t="shared" si="11" ref="BR37:CZ37">BQ37+1</f>
        <v>106</v>
      </c>
      <c r="BS37" s="131">
        <f t="shared" si="11"/>
        <v>107</v>
      </c>
      <c r="BT37" s="131">
        <f t="shared" si="11"/>
        <v>108</v>
      </c>
      <c r="BU37" s="131">
        <f t="shared" si="11"/>
        <v>109</v>
      </c>
      <c r="BV37" s="131">
        <f t="shared" si="11"/>
        <v>110</v>
      </c>
      <c r="BW37" s="131">
        <f t="shared" si="11"/>
        <v>111</v>
      </c>
      <c r="BX37" s="131">
        <f t="shared" si="11"/>
        <v>112</v>
      </c>
      <c r="BY37" s="131">
        <f t="shared" si="11"/>
        <v>113</v>
      </c>
      <c r="BZ37" s="131">
        <f t="shared" si="11"/>
        <v>114</v>
      </c>
      <c r="CA37" s="131">
        <f t="shared" si="11"/>
        <v>115</v>
      </c>
      <c r="CB37" s="131">
        <f t="shared" si="11"/>
        <v>116</v>
      </c>
      <c r="CC37" s="131">
        <f t="shared" si="11"/>
        <v>117</v>
      </c>
      <c r="CD37" s="131">
        <f t="shared" si="11"/>
        <v>118</v>
      </c>
      <c r="CE37" s="131">
        <f t="shared" si="11"/>
        <v>119</v>
      </c>
      <c r="CF37" s="131">
        <f t="shared" si="11"/>
        <v>120</v>
      </c>
      <c r="CG37" s="131">
        <f t="shared" si="11"/>
        <v>121</v>
      </c>
      <c r="CH37" s="131">
        <f t="shared" si="11"/>
        <v>122</v>
      </c>
      <c r="CI37" s="131">
        <f t="shared" si="11"/>
        <v>123</v>
      </c>
      <c r="CJ37" s="131">
        <f t="shared" si="11"/>
        <v>124</v>
      </c>
      <c r="CK37" s="131">
        <f t="shared" si="11"/>
        <v>125</v>
      </c>
      <c r="CL37" s="131">
        <f t="shared" si="11"/>
        <v>126</v>
      </c>
      <c r="CM37" s="131">
        <f t="shared" si="11"/>
        <v>127</v>
      </c>
      <c r="CN37" s="131">
        <f t="shared" si="11"/>
        <v>128</v>
      </c>
      <c r="CO37" s="131">
        <f t="shared" si="11"/>
        <v>129</v>
      </c>
      <c r="CP37" s="131">
        <f t="shared" si="11"/>
        <v>130</v>
      </c>
      <c r="CQ37" s="131">
        <f t="shared" si="11"/>
        <v>131</v>
      </c>
      <c r="CR37" s="131">
        <f t="shared" si="11"/>
        <v>132</v>
      </c>
      <c r="CS37" s="131">
        <f t="shared" si="11"/>
        <v>133</v>
      </c>
      <c r="CT37" s="131">
        <f t="shared" si="11"/>
        <v>134</v>
      </c>
      <c r="CU37" s="131">
        <f t="shared" si="11"/>
        <v>135</v>
      </c>
      <c r="CV37" s="131">
        <f t="shared" si="11"/>
        <v>136</v>
      </c>
      <c r="CW37" s="131">
        <f t="shared" si="11"/>
        <v>137</v>
      </c>
      <c r="CX37" s="131">
        <f t="shared" si="11"/>
        <v>138</v>
      </c>
      <c r="CY37" s="131">
        <f t="shared" si="11"/>
        <v>139</v>
      </c>
      <c r="CZ37" s="131">
        <f t="shared" si="11"/>
        <v>140</v>
      </c>
    </row>
    <row r="38" spans="2:104" ht="15" hidden="1">
      <c r="B38" s="254"/>
      <c r="C38" s="148" t="s">
        <v>34</v>
      </c>
      <c r="D38" s="135">
        <f ca="1">IF(MOD(D37,10)=0,"",INDIRECT(CONCATENATE("R30C",INT(D37/10)),FALSE))</f>
      </c>
      <c r="E38" s="135">
        <f ca="1">IF(MOD(E37,10)=0,"",INDIRECT(CONCATENATE("R30C",INT(E37/10)),FALSE))</f>
        <v>0.6</v>
      </c>
      <c r="F38" s="135">
        <f aca="true" ca="1" t="shared" si="12" ref="F38:Q38">IF(MOD(F37,10)=0,"",INDIRECT(CONCATENATE("R30C",INT(F37/10)),FALSE))</f>
        <v>0.6</v>
      </c>
      <c r="G38" s="135">
        <f ca="1" t="shared" si="12"/>
        <v>0.6</v>
      </c>
      <c r="H38" s="135">
        <f ca="1" t="shared" si="12"/>
        <v>0.6</v>
      </c>
      <c r="I38" s="135">
        <f ca="1" t="shared" si="12"/>
        <v>0.6</v>
      </c>
      <c r="J38" s="135">
        <f ca="1" t="shared" si="12"/>
        <v>0.6</v>
      </c>
      <c r="K38" s="135">
        <f ca="1" t="shared" si="12"/>
        <v>0.6</v>
      </c>
      <c r="L38" s="135">
        <f ca="1" t="shared" si="12"/>
        <v>0.6</v>
      </c>
      <c r="M38" s="135">
        <f ca="1" t="shared" si="12"/>
        <v>0.6</v>
      </c>
      <c r="N38" s="135">
        <f ca="1" t="shared" si="12"/>
      </c>
      <c r="O38" s="135">
        <f ca="1" t="shared" si="12"/>
        <v>0.7</v>
      </c>
      <c r="P38" s="135">
        <f ca="1" t="shared" si="12"/>
        <v>0.7</v>
      </c>
      <c r="Q38" s="135">
        <f ca="1" t="shared" si="12"/>
        <v>0.7</v>
      </c>
      <c r="R38" s="135">
        <f aca="true" ca="1" t="shared" si="13" ref="R38:AW38">IF(MOD(R37,10)=0,"",INDIRECT(CONCATENATE("R30C",INT(R37/10)),FALSE))</f>
        <v>0.7</v>
      </c>
      <c r="S38" s="135">
        <f ca="1" t="shared" si="13"/>
        <v>0.7</v>
      </c>
      <c r="T38" s="135">
        <f ca="1" t="shared" si="13"/>
        <v>0.7</v>
      </c>
      <c r="U38" s="135">
        <f ca="1" t="shared" si="13"/>
        <v>0.7</v>
      </c>
      <c r="V38" s="135">
        <f ca="1" t="shared" si="13"/>
        <v>0.7</v>
      </c>
      <c r="W38" s="135">
        <f ca="1" t="shared" si="13"/>
        <v>0.7</v>
      </c>
      <c r="X38" s="135">
        <f ca="1" t="shared" si="13"/>
      </c>
      <c r="Y38" s="135">
        <f ca="1" t="shared" si="13"/>
        <v>0.8</v>
      </c>
      <c r="Z38" s="135">
        <f ca="1" t="shared" si="13"/>
        <v>0.8</v>
      </c>
      <c r="AA38" s="135">
        <f ca="1" t="shared" si="13"/>
        <v>0.8</v>
      </c>
      <c r="AB38" s="135">
        <f ca="1" t="shared" si="13"/>
        <v>0.8</v>
      </c>
      <c r="AC38" s="135">
        <f ca="1" t="shared" si="13"/>
        <v>0.8</v>
      </c>
      <c r="AD38" s="135">
        <f ca="1" t="shared" si="13"/>
        <v>0.8</v>
      </c>
      <c r="AE38" s="135">
        <f ca="1" t="shared" si="13"/>
        <v>0.8</v>
      </c>
      <c r="AF38" s="135">
        <f ca="1" t="shared" si="13"/>
        <v>0.8</v>
      </c>
      <c r="AG38" s="135">
        <f ca="1" t="shared" si="13"/>
        <v>0.8</v>
      </c>
      <c r="AH38" s="135">
        <f ca="1" t="shared" si="13"/>
      </c>
      <c r="AI38" s="135">
        <f ca="1" t="shared" si="13"/>
        <v>1</v>
      </c>
      <c r="AJ38" s="135">
        <f ca="1" t="shared" si="13"/>
        <v>1</v>
      </c>
      <c r="AK38" s="135">
        <f ca="1" t="shared" si="13"/>
        <v>1</v>
      </c>
      <c r="AL38" s="135">
        <f ca="1" t="shared" si="13"/>
        <v>1</v>
      </c>
      <c r="AM38" s="135">
        <f ca="1" t="shared" si="13"/>
        <v>1</v>
      </c>
      <c r="AN38" s="135">
        <f ca="1" t="shared" si="13"/>
        <v>1</v>
      </c>
      <c r="AO38" s="135">
        <f ca="1" t="shared" si="13"/>
        <v>1</v>
      </c>
      <c r="AP38" s="135">
        <f ca="1" t="shared" si="13"/>
        <v>1</v>
      </c>
      <c r="AQ38" s="135">
        <f ca="1" t="shared" si="13"/>
        <v>1</v>
      </c>
      <c r="AR38" s="135">
        <f ca="1" t="shared" si="13"/>
      </c>
      <c r="AS38" s="135">
        <f ca="1" t="shared" si="13"/>
        <v>0.9</v>
      </c>
      <c r="AT38" s="135">
        <f ca="1" t="shared" si="13"/>
        <v>0.9</v>
      </c>
      <c r="AU38" s="135">
        <f ca="1" t="shared" si="13"/>
        <v>0.9</v>
      </c>
      <c r="AV38" s="135">
        <f ca="1" t="shared" si="13"/>
        <v>0.9</v>
      </c>
      <c r="AW38" s="135">
        <f ca="1" t="shared" si="13"/>
        <v>0.9</v>
      </c>
      <c r="AX38" s="135">
        <f aca="true" ca="1" t="shared" si="14" ref="AX38:CC38">IF(MOD(AX37,10)=0,"",INDIRECT(CONCATENATE("R30C",INT(AX37/10)),FALSE))</f>
        <v>0.9</v>
      </c>
      <c r="AY38" s="135">
        <f ca="1" t="shared" si="14"/>
        <v>0.9</v>
      </c>
      <c r="AZ38" s="135">
        <f ca="1" t="shared" si="14"/>
        <v>0.9</v>
      </c>
      <c r="BA38" s="135">
        <f ca="1" t="shared" si="14"/>
        <v>0.9</v>
      </c>
      <c r="BB38" s="135">
        <f ca="1" t="shared" si="14"/>
      </c>
      <c r="BC38" s="135">
        <f ca="1" t="shared" si="14"/>
        <v>1</v>
      </c>
      <c r="BD38" s="135">
        <f ca="1" t="shared" si="14"/>
        <v>1</v>
      </c>
      <c r="BE38" s="135">
        <f ca="1" t="shared" si="14"/>
        <v>1</v>
      </c>
      <c r="BF38" s="135">
        <f ca="1" t="shared" si="14"/>
        <v>1</v>
      </c>
      <c r="BG38" s="135">
        <f ca="1" t="shared" si="14"/>
        <v>1</v>
      </c>
      <c r="BH38" s="135">
        <f ca="1" t="shared" si="14"/>
        <v>1</v>
      </c>
      <c r="BI38" s="135">
        <f ca="1" t="shared" si="14"/>
        <v>1</v>
      </c>
      <c r="BJ38" s="135">
        <f ca="1" t="shared" si="14"/>
        <v>1</v>
      </c>
      <c r="BK38" s="135">
        <f ca="1" t="shared" si="14"/>
        <v>1</v>
      </c>
      <c r="BL38" s="135">
        <f ca="1" t="shared" si="14"/>
      </c>
      <c r="BM38" s="135">
        <f ca="1" t="shared" si="14"/>
        <v>0.9</v>
      </c>
      <c r="BN38" s="135">
        <f ca="1" t="shared" si="14"/>
        <v>0.9</v>
      </c>
      <c r="BO38" s="135">
        <f ca="1" t="shared" si="14"/>
        <v>0.9</v>
      </c>
      <c r="BP38" s="135">
        <f ca="1" t="shared" si="14"/>
        <v>0.9</v>
      </c>
      <c r="BQ38" s="135">
        <f ca="1" t="shared" si="14"/>
        <v>0.9</v>
      </c>
      <c r="BR38" s="135">
        <f ca="1" t="shared" si="14"/>
        <v>0.9</v>
      </c>
      <c r="BS38" s="135">
        <f ca="1" t="shared" si="14"/>
        <v>0.9</v>
      </c>
      <c r="BT38" s="135">
        <f ca="1" t="shared" si="14"/>
        <v>0.9</v>
      </c>
      <c r="BU38" s="135">
        <f ca="1" t="shared" si="14"/>
        <v>0.9</v>
      </c>
      <c r="BV38" s="135">
        <f ca="1" t="shared" si="14"/>
      </c>
      <c r="BW38" s="135">
        <f ca="1" t="shared" si="14"/>
        <v>1</v>
      </c>
      <c r="BX38" s="135">
        <f ca="1" t="shared" si="14"/>
        <v>1</v>
      </c>
      <c r="BY38" s="135">
        <f ca="1" t="shared" si="14"/>
        <v>1</v>
      </c>
      <c r="BZ38" s="135">
        <f ca="1" t="shared" si="14"/>
        <v>1</v>
      </c>
      <c r="CA38" s="135">
        <f ca="1" t="shared" si="14"/>
        <v>1</v>
      </c>
      <c r="CB38" s="135">
        <f ca="1" t="shared" si="14"/>
        <v>1</v>
      </c>
      <c r="CC38" s="135">
        <f ca="1" t="shared" si="14"/>
        <v>1</v>
      </c>
      <c r="CD38" s="135">
        <f aca="true" ca="1" t="shared" si="15" ref="CD38:CZ38">IF(MOD(CD37,10)=0,"",INDIRECT(CONCATENATE("R30C",INT(CD37/10)),FALSE))</f>
        <v>1</v>
      </c>
      <c r="CE38" s="135">
        <f ca="1" t="shared" si="15"/>
        <v>1</v>
      </c>
      <c r="CF38" s="135">
        <f ca="1" t="shared" si="15"/>
      </c>
      <c r="CG38" s="135">
        <f ca="1" t="shared" si="15"/>
        <v>1</v>
      </c>
      <c r="CH38" s="135">
        <f ca="1" t="shared" si="15"/>
        <v>1</v>
      </c>
      <c r="CI38" s="135">
        <f ca="1" t="shared" si="15"/>
        <v>1</v>
      </c>
      <c r="CJ38" s="135">
        <f ca="1" t="shared" si="15"/>
        <v>1</v>
      </c>
      <c r="CK38" s="135">
        <f ca="1" t="shared" si="15"/>
        <v>1</v>
      </c>
      <c r="CL38" s="135">
        <f ca="1" t="shared" si="15"/>
        <v>1</v>
      </c>
      <c r="CM38" s="135">
        <f ca="1" t="shared" si="15"/>
        <v>1</v>
      </c>
      <c r="CN38" s="135">
        <f ca="1" t="shared" si="15"/>
        <v>1</v>
      </c>
      <c r="CO38" s="135">
        <f ca="1" t="shared" si="15"/>
        <v>1</v>
      </c>
      <c r="CP38" s="135">
        <f ca="1" t="shared" si="15"/>
      </c>
      <c r="CQ38" s="135">
        <f ca="1" t="shared" si="15"/>
        <v>1</v>
      </c>
      <c r="CR38" s="135">
        <f ca="1" t="shared" si="15"/>
        <v>1</v>
      </c>
      <c r="CS38" s="135">
        <f ca="1" t="shared" si="15"/>
        <v>1</v>
      </c>
      <c r="CT38" s="135">
        <f ca="1" t="shared" si="15"/>
        <v>1</v>
      </c>
      <c r="CU38" s="135">
        <f ca="1" t="shared" si="15"/>
        <v>1</v>
      </c>
      <c r="CV38" s="135">
        <f ca="1" t="shared" si="15"/>
        <v>1</v>
      </c>
      <c r="CW38" s="135">
        <f ca="1" t="shared" si="15"/>
        <v>1</v>
      </c>
      <c r="CX38" s="135">
        <f ca="1" t="shared" si="15"/>
        <v>1</v>
      </c>
      <c r="CY38" s="135">
        <f ca="1" t="shared" si="15"/>
        <v>1</v>
      </c>
      <c r="CZ38" s="135">
        <f ca="1" t="shared" si="15"/>
      </c>
    </row>
    <row r="39" spans="2:104" ht="15" hidden="1">
      <c r="B39" s="254"/>
      <c r="C39" s="149" t="s">
        <v>2</v>
      </c>
      <c r="D39" s="150">
        <v>49</v>
      </c>
      <c r="E39" s="150">
        <f aca="true" ca="1" t="shared" si="16" ref="E39:AJ39">IF(MOD(E37,10)=0,INDIRECT(CONCATENATE("R10C",INT(E37/10)),FALSE),D39+E38)</f>
        <v>49.6</v>
      </c>
      <c r="F39" s="150">
        <f ca="1" t="shared" si="16"/>
        <v>50.2</v>
      </c>
      <c r="G39" s="150">
        <f ca="1" t="shared" si="16"/>
        <v>50.800000000000004</v>
      </c>
      <c r="H39" s="150">
        <f ca="1" t="shared" si="16"/>
        <v>51.400000000000006</v>
      </c>
      <c r="I39" s="150">
        <f ca="1" t="shared" si="16"/>
        <v>52.00000000000001</v>
      </c>
      <c r="J39" s="150">
        <f ca="1" t="shared" si="16"/>
        <v>52.60000000000001</v>
      </c>
      <c r="K39" s="150">
        <f ca="1" t="shared" si="16"/>
        <v>53.20000000000001</v>
      </c>
      <c r="L39" s="150">
        <f ca="1" t="shared" si="16"/>
        <v>53.80000000000001</v>
      </c>
      <c r="M39" s="150">
        <f ca="1" t="shared" si="16"/>
        <v>54.40000000000001</v>
      </c>
      <c r="N39" s="150">
        <f ca="1" t="shared" si="16"/>
        <v>55</v>
      </c>
      <c r="O39" s="150">
        <f ca="1" t="shared" si="16"/>
        <v>55.7</v>
      </c>
      <c r="P39" s="150">
        <f ca="1" t="shared" si="16"/>
        <v>56.400000000000006</v>
      </c>
      <c r="Q39" s="150">
        <f ca="1" t="shared" si="16"/>
        <v>57.10000000000001</v>
      </c>
      <c r="R39" s="150">
        <f ca="1" t="shared" si="16"/>
        <v>57.80000000000001</v>
      </c>
      <c r="S39" s="150">
        <f ca="1" t="shared" si="16"/>
        <v>58.500000000000014</v>
      </c>
      <c r="T39" s="150">
        <f ca="1" t="shared" si="16"/>
        <v>59.20000000000002</v>
      </c>
      <c r="U39" s="150">
        <f ca="1" t="shared" si="16"/>
        <v>59.90000000000002</v>
      </c>
      <c r="V39" s="150">
        <f ca="1" t="shared" si="16"/>
        <v>60.60000000000002</v>
      </c>
      <c r="W39" s="150">
        <f ca="1" t="shared" si="16"/>
        <v>61.300000000000026</v>
      </c>
      <c r="X39" s="150">
        <f ca="1" t="shared" si="16"/>
        <v>62</v>
      </c>
      <c r="Y39" s="150">
        <f ca="1" t="shared" si="16"/>
        <v>62.8</v>
      </c>
      <c r="Z39" s="150">
        <f ca="1" t="shared" si="16"/>
        <v>63.599999999999994</v>
      </c>
      <c r="AA39" s="150">
        <f ca="1" t="shared" si="16"/>
        <v>64.39999999999999</v>
      </c>
      <c r="AB39" s="150">
        <f ca="1" t="shared" si="16"/>
        <v>65.19999999999999</v>
      </c>
      <c r="AC39" s="150">
        <f ca="1" t="shared" si="16"/>
        <v>65.99999999999999</v>
      </c>
      <c r="AD39" s="150">
        <f ca="1" t="shared" si="16"/>
        <v>66.79999999999998</v>
      </c>
      <c r="AE39" s="150">
        <f ca="1" t="shared" si="16"/>
        <v>67.59999999999998</v>
      </c>
      <c r="AF39" s="150">
        <f ca="1" t="shared" si="16"/>
        <v>68.39999999999998</v>
      </c>
      <c r="AG39" s="150">
        <f ca="1" t="shared" si="16"/>
        <v>69.19999999999997</v>
      </c>
      <c r="AH39" s="150">
        <f ca="1" t="shared" si="16"/>
        <v>70</v>
      </c>
      <c r="AI39" s="150">
        <f ca="1" t="shared" si="16"/>
        <v>71</v>
      </c>
      <c r="AJ39" s="150">
        <f ca="1" t="shared" si="16"/>
        <v>72</v>
      </c>
      <c r="AK39" s="150">
        <f aca="true" ca="1" t="shared" si="17" ref="AK39:BP39">IF(MOD(AK37,10)=0,INDIRECT(CONCATENATE("R10C",INT(AK37/10)),FALSE),AJ39+AK38)</f>
        <v>73</v>
      </c>
      <c r="AL39" s="150">
        <f ca="1" t="shared" si="17"/>
        <v>74</v>
      </c>
      <c r="AM39" s="150">
        <f ca="1" t="shared" si="17"/>
        <v>75</v>
      </c>
      <c r="AN39" s="150">
        <f ca="1" t="shared" si="17"/>
        <v>76</v>
      </c>
      <c r="AO39" s="150">
        <f ca="1" t="shared" si="17"/>
        <v>77</v>
      </c>
      <c r="AP39" s="150">
        <f ca="1" t="shared" si="17"/>
        <v>78</v>
      </c>
      <c r="AQ39" s="150">
        <f ca="1" t="shared" si="17"/>
        <v>79</v>
      </c>
      <c r="AR39" s="150">
        <f ca="1" t="shared" si="17"/>
        <v>80</v>
      </c>
      <c r="AS39" s="150">
        <f ca="1" t="shared" si="17"/>
        <v>80.9</v>
      </c>
      <c r="AT39" s="150">
        <f ca="1" t="shared" si="17"/>
        <v>81.80000000000001</v>
      </c>
      <c r="AU39" s="150">
        <f ca="1" t="shared" si="17"/>
        <v>82.70000000000002</v>
      </c>
      <c r="AV39" s="150">
        <f ca="1" t="shared" si="17"/>
        <v>83.60000000000002</v>
      </c>
      <c r="AW39" s="150">
        <f ca="1" t="shared" si="17"/>
        <v>84.50000000000003</v>
      </c>
      <c r="AX39" s="150">
        <f ca="1" t="shared" si="17"/>
        <v>85.40000000000003</v>
      </c>
      <c r="AY39" s="150">
        <f ca="1" t="shared" si="17"/>
        <v>86.30000000000004</v>
      </c>
      <c r="AZ39" s="150">
        <f ca="1" t="shared" si="17"/>
        <v>87.20000000000005</v>
      </c>
      <c r="BA39" s="150">
        <f ca="1" t="shared" si="17"/>
        <v>88.10000000000005</v>
      </c>
      <c r="BB39" s="150">
        <f ca="1" t="shared" si="17"/>
        <v>89</v>
      </c>
      <c r="BC39" s="150">
        <f ca="1" t="shared" si="17"/>
        <v>90</v>
      </c>
      <c r="BD39" s="150">
        <f ca="1" t="shared" si="17"/>
        <v>91</v>
      </c>
      <c r="BE39" s="150">
        <f ca="1" t="shared" si="17"/>
        <v>92</v>
      </c>
      <c r="BF39" s="150">
        <f ca="1" t="shared" si="17"/>
        <v>93</v>
      </c>
      <c r="BG39" s="150">
        <f ca="1" t="shared" si="17"/>
        <v>94</v>
      </c>
      <c r="BH39" s="150">
        <f ca="1" t="shared" si="17"/>
        <v>95</v>
      </c>
      <c r="BI39" s="150">
        <f ca="1" t="shared" si="17"/>
        <v>96</v>
      </c>
      <c r="BJ39" s="150">
        <f ca="1" t="shared" si="17"/>
        <v>97</v>
      </c>
      <c r="BK39" s="150">
        <f ca="1" t="shared" si="17"/>
        <v>98</v>
      </c>
      <c r="BL39" s="150">
        <f ca="1" t="shared" si="17"/>
        <v>99</v>
      </c>
      <c r="BM39" s="150">
        <f ca="1" t="shared" si="17"/>
        <v>99.9</v>
      </c>
      <c r="BN39" s="150">
        <f ca="1" t="shared" si="17"/>
        <v>100.80000000000001</v>
      </c>
      <c r="BO39" s="150">
        <f ca="1" t="shared" si="17"/>
        <v>101.70000000000002</v>
      </c>
      <c r="BP39" s="150">
        <f ca="1" t="shared" si="17"/>
        <v>102.60000000000002</v>
      </c>
      <c r="BQ39" s="150">
        <f aca="true" ca="1" t="shared" si="18" ref="BQ39:CV39">IF(MOD(BQ37,10)=0,INDIRECT(CONCATENATE("R10C",INT(BQ37/10)),FALSE),BP39+BQ38)</f>
        <v>103.50000000000003</v>
      </c>
      <c r="BR39" s="150">
        <f ca="1" t="shared" si="18"/>
        <v>104.40000000000003</v>
      </c>
      <c r="BS39" s="150">
        <f ca="1" t="shared" si="18"/>
        <v>105.30000000000004</v>
      </c>
      <c r="BT39" s="150">
        <f ca="1" t="shared" si="18"/>
        <v>106.20000000000005</v>
      </c>
      <c r="BU39" s="150">
        <f ca="1" t="shared" si="18"/>
        <v>107.10000000000005</v>
      </c>
      <c r="BV39" s="150">
        <f ca="1" t="shared" si="18"/>
        <v>108</v>
      </c>
      <c r="BW39" s="150">
        <f ca="1" t="shared" si="18"/>
        <v>109</v>
      </c>
      <c r="BX39" s="150">
        <f ca="1" t="shared" si="18"/>
        <v>110</v>
      </c>
      <c r="BY39" s="150">
        <f ca="1" t="shared" si="18"/>
        <v>111</v>
      </c>
      <c r="BZ39" s="150">
        <f ca="1" t="shared" si="18"/>
        <v>112</v>
      </c>
      <c r="CA39" s="150">
        <f ca="1" t="shared" si="18"/>
        <v>113</v>
      </c>
      <c r="CB39" s="150">
        <f ca="1" t="shared" si="18"/>
        <v>114</v>
      </c>
      <c r="CC39" s="150">
        <f ca="1" t="shared" si="18"/>
        <v>115</v>
      </c>
      <c r="CD39" s="150">
        <f ca="1" t="shared" si="18"/>
        <v>116</v>
      </c>
      <c r="CE39" s="150">
        <f ca="1" t="shared" si="18"/>
        <v>117</v>
      </c>
      <c r="CF39" s="150">
        <f ca="1" t="shared" si="18"/>
        <v>118</v>
      </c>
      <c r="CG39" s="150">
        <f ca="1" t="shared" si="18"/>
        <v>119</v>
      </c>
      <c r="CH39" s="150">
        <f ca="1" t="shared" si="18"/>
        <v>120</v>
      </c>
      <c r="CI39" s="150">
        <f ca="1" t="shared" si="18"/>
        <v>121</v>
      </c>
      <c r="CJ39" s="150">
        <f ca="1" t="shared" si="18"/>
        <v>122</v>
      </c>
      <c r="CK39" s="150">
        <f ca="1" t="shared" si="18"/>
        <v>123</v>
      </c>
      <c r="CL39" s="150">
        <f ca="1" t="shared" si="18"/>
        <v>124</v>
      </c>
      <c r="CM39" s="150">
        <f ca="1" t="shared" si="18"/>
        <v>125</v>
      </c>
      <c r="CN39" s="150">
        <f ca="1" t="shared" si="18"/>
        <v>126</v>
      </c>
      <c r="CO39" s="150">
        <f ca="1" t="shared" si="18"/>
        <v>127</v>
      </c>
      <c r="CP39" s="150">
        <f ca="1" t="shared" si="18"/>
        <v>128</v>
      </c>
      <c r="CQ39" s="150">
        <f ca="1" t="shared" si="18"/>
        <v>129</v>
      </c>
      <c r="CR39" s="150">
        <f ca="1" t="shared" si="18"/>
        <v>130</v>
      </c>
      <c r="CS39" s="150">
        <f ca="1" t="shared" si="18"/>
        <v>131</v>
      </c>
      <c r="CT39" s="150">
        <f ca="1" t="shared" si="18"/>
        <v>132</v>
      </c>
      <c r="CU39" s="150">
        <f ca="1" t="shared" si="18"/>
        <v>133</v>
      </c>
      <c r="CV39" s="150">
        <f ca="1" t="shared" si="18"/>
        <v>134</v>
      </c>
      <c r="CW39" s="150">
        <f ca="1">IF(MOD(CW37,10)=0,INDIRECT(CONCATENATE("R10C",INT(CW37/10)),FALSE),CV39+CW38)</f>
        <v>135</v>
      </c>
      <c r="CX39" s="150">
        <f ca="1">IF(MOD(CX37,10)=0,INDIRECT(CONCATENATE("R10C",INT(CX37/10)),FALSE),CW39+CX38)</f>
        <v>136</v>
      </c>
      <c r="CY39" s="150">
        <f ca="1">IF(MOD(CY37,10)=0,INDIRECT(CONCATENATE("R10C",INT(CY37/10)),FALSE),CX39+CY38)</f>
        <v>137</v>
      </c>
      <c r="CZ39" s="150">
        <f ca="1">IF(MOD(CZ37,10)=0,INDIRECT(CONCATENATE("R10C",INT(CZ37/10)),FALSE),CY39+CZ38)</f>
        <v>138</v>
      </c>
    </row>
    <row r="40" spans="2:104" ht="15" hidden="1">
      <c r="B40" s="254" t="s">
        <v>16</v>
      </c>
      <c r="C40" s="147" t="s">
        <v>3</v>
      </c>
      <c r="D40" s="131">
        <f>D37</f>
        <v>40</v>
      </c>
      <c r="E40" s="131">
        <f aca="true" t="shared" si="19" ref="E40:AW40">E37</f>
        <v>41</v>
      </c>
      <c r="F40" s="131">
        <f t="shared" si="19"/>
        <v>42</v>
      </c>
      <c r="G40" s="131">
        <f t="shared" si="19"/>
        <v>43</v>
      </c>
      <c r="H40" s="131">
        <f t="shared" si="19"/>
        <v>44</v>
      </c>
      <c r="I40" s="131">
        <f t="shared" si="19"/>
        <v>45</v>
      </c>
      <c r="J40" s="131">
        <f t="shared" si="19"/>
        <v>46</v>
      </c>
      <c r="K40" s="131">
        <f t="shared" si="19"/>
        <v>47</v>
      </c>
      <c r="L40" s="131">
        <f t="shared" si="19"/>
        <v>48</v>
      </c>
      <c r="M40" s="131">
        <f t="shared" si="19"/>
        <v>49</v>
      </c>
      <c r="N40" s="131">
        <f t="shared" si="19"/>
        <v>50</v>
      </c>
      <c r="O40" s="131">
        <f t="shared" si="19"/>
        <v>51</v>
      </c>
      <c r="P40" s="131">
        <f t="shared" si="19"/>
        <v>52</v>
      </c>
      <c r="Q40" s="131">
        <f t="shared" si="19"/>
        <v>53</v>
      </c>
      <c r="R40" s="131">
        <f t="shared" si="19"/>
        <v>54</v>
      </c>
      <c r="S40" s="131">
        <f t="shared" si="19"/>
        <v>55</v>
      </c>
      <c r="T40" s="131">
        <f t="shared" si="19"/>
        <v>56</v>
      </c>
      <c r="U40" s="131">
        <f t="shared" si="19"/>
        <v>57</v>
      </c>
      <c r="V40" s="131">
        <f t="shared" si="19"/>
        <v>58</v>
      </c>
      <c r="W40" s="131">
        <f t="shared" si="19"/>
        <v>59</v>
      </c>
      <c r="X40" s="131">
        <f t="shared" si="19"/>
        <v>60</v>
      </c>
      <c r="Y40" s="131">
        <f t="shared" si="19"/>
        <v>61</v>
      </c>
      <c r="Z40" s="131">
        <f t="shared" si="19"/>
        <v>62</v>
      </c>
      <c r="AA40" s="131">
        <f t="shared" si="19"/>
        <v>63</v>
      </c>
      <c r="AB40" s="131">
        <f t="shared" si="19"/>
        <v>64</v>
      </c>
      <c r="AC40" s="131">
        <f t="shared" si="19"/>
        <v>65</v>
      </c>
      <c r="AD40" s="131">
        <f t="shared" si="19"/>
        <v>66</v>
      </c>
      <c r="AE40" s="131">
        <f t="shared" si="19"/>
        <v>67</v>
      </c>
      <c r="AF40" s="131">
        <f t="shared" si="19"/>
        <v>68</v>
      </c>
      <c r="AG40" s="131">
        <f t="shared" si="19"/>
        <v>69</v>
      </c>
      <c r="AH40" s="131">
        <f t="shared" si="19"/>
        <v>70</v>
      </c>
      <c r="AI40" s="131">
        <f t="shared" si="19"/>
        <v>71</v>
      </c>
      <c r="AJ40" s="131">
        <f t="shared" si="19"/>
        <v>72</v>
      </c>
      <c r="AK40" s="131">
        <f t="shared" si="19"/>
        <v>73</v>
      </c>
      <c r="AL40" s="131">
        <f t="shared" si="19"/>
        <v>74</v>
      </c>
      <c r="AM40" s="131">
        <f t="shared" si="19"/>
        <v>75</v>
      </c>
      <c r="AN40" s="131">
        <f t="shared" si="19"/>
        <v>76</v>
      </c>
      <c r="AO40" s="131">
        <f t="shared" si="19"/>
        <v>77</v>
      </c>
      <c r="AP40" s="131">
        <f t="shared" si="19"/>
        <v>78</v>
      </c>
      <c r="AQ40" s="131">
        <f t="shared" si="19"/>
        <v>79</v>
      </c>
      <c r="AR40" s="131">
        <f t="shared" si="19"/>
        <v>80</v>
      </c>
      <c r="AS40" s="131">
        <f t="shared" si="19"/>
        <v>81</v>
      </c>
      <c r="AT40" s="131">
        <f t="shared" si="19"/>
        <v>82</v>
      </c>
      <c r="AU40" s="131">
        <f t="shared" si="19"/>
        <v>83</v>
      </c>
      <c r="AV40" s="131">
        <f t="shared" si="19"/>
        <v>84</v>
      </c>
      <c r="AW40" s="131">
        <f t="shared" si="19"/>
        <v>85</v>
      </c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</row>
    <row r="41" spans="2:104" ht="15" hidden="1">
      <c r="B41" s="254"/>
      <c r="C41" s="148" t="s">
        <v>34</v>
      </c>
      <c r="D41" s="135">
        <f ca="1">IF(MOD(D40,10)=0,"",INDIRECT(CONCATENATE("R30C",INT(D40/10)),FALSE))</f>
      </c>
      <c r="E41" s="135">
        <f ca="1">IF(MOD(E40,10)=0,"",INDIRECT(CONCATENATE("R32C",INT(E40/10)),FALSE))</f>
        <v>0.6</v>
      </c>
      <c r="F41" s="135">
        <f aca="true" ca="1" t="shared" si="20" ref="F41:O41">IF(MOD(F40,10)=0,"",INDIRECT(CONCATENATE("R32C",INT(F40/10)),FALSE))</f>
        <v>0.6</v>
      </c>
      <c r="G41" s="135">
        <f ca="1" t="shared" si="20"/>
        <v>0.6</v>
      </c>
      <c r="H41" s="135">
        <f ca="1" t="shared" si="20"/>
        <v>0.6</v>
      </c>
      <c r="I41" s="135">
        <f ca="1" t="shared" si="20"/>
        <v>0.6</v>
      </c>
      <c r="J41" s="135">
        <f ca="1" t="shared" si="20"/>
        <v>0.6</v>
      </c>
      <c r="K41" s="135">
        <f ca="1" t="shared" si="20"/>
        <v>0.6</v>
      </c>
      <c r="L41" s="135">
        <f ca="1" t="shared" si="20"/>
        <v>0.6</v>
      </c>
      <c r="M41" s="135">
        <f ca="1" t="shared" si="20"/>
        <v>0.6</v>
      </c>
      <c r="N41" s="135">
        <f ca="1" t="shared" si="20"/>
      </c>
      <c r="O41" s="135">
        <f ca="1" t="shared" si="20"/>
        <v>0.7</v>
      </c>
      <c r="P41" s="135">
        <f aca="true" ca="1" t="shared" si="21" ref="P41:AW41">IF(MOD(P40,10)=0,"",INDIRECT(CONCATENATE("R32C",INT(P40/10)),FALSE))</f>
        <v>0.7</v>
      </c>
      <c r="Q41" s="135">
        <f ca="1" t="shared" si="21"/>
        <v>0.7</v>
      </c>
      <c r="R41" s="135">
        <f ca="1" t="shared" si="21"/>
        <v>0.7</v>
      </c>
      <c r="S41" s="135">
        <f ca="1" t="shared" si="21"/>
        <v>0.7</v>
      </c>
      <c r="T41" s="135">
        <f ca="1" t="shared" si="21"/>
        <v>0.7</v>
      </c>
      <c r="U41" s="135">
        <f ca="1" t="shared" si="21"/>
        <v>0.7</v>
      </c>
      <c r="V41" s="135">
        <f ca="1" t="shared" si="21"/>
        <v>0.7</v>
      </c>
      <c r="W41" s="135">
        <f ca="1" t="shared" si="21"/>
        <v>0.7</v>
      </c>
      <c r="X41" s="135">
        <f ca="1" t="shared" si="21"/>
      </c>
      <c r="Y41" s="135">
        <f ca="1" t="shared" si="21"/>
        <v>0.9</v>
      </c>
      <c r="Z41" s="135">
        <f ca="1" t="shared" si="21"/>
        <v>0.9</v>
      </c>
      <c r="AA41" s="135">
        <f ca="1" t="shared" si="21"/>
        <v>0.9</v>
      </c>
      <c r="AB41" s="135">
        <f ca="1" t="shared" si="21"/>
        <v>0.9</v>
      </c>
      <c r="AC41" s="135">
        <f ca="1" t="shared" si="21"/>
        <v>0.9</v>
      </c>
      <c r="AD41" s="135">
        <f ca="1" t="shared" si="21"/>
        <v>0.9</v>
      </c>
      <c r="AE41" s="135">
        <f ca="1" t="shared" si="21"/>
        <v>0.9</v>
      </c>
      <c r="AF41" s="135">
        <f ca="1" t="shared" si="21"/>
        <v>0.9</v>
      </c>
      <c r="AG41" s="135">
        <f ca="1" t="shared" si="21"/>
        <v>0.9</v>
      </c>
      <c r="AH41" s="135">
        <f ca="1" t="shared" si="21"/>
      </c>
      <c r="AI41" s="135">
        <f ca="1" t="shared" si="21"/>
        <v>0.9</v>
      </c>
      <c r="AJ41" s="135">
        <f ca="1" t="shared" si="21"/>
        <v>0.9</v>
      </c>
      <c r="AK41" s="135">
        <f ca="1" t="shared" si="21"/>
        <v>0.9</v>
      </c>
      <c r="AL41" s="135">
        <f ca="1" t="shared" si="21"/>
        <v>0.9</v>
      </c>
      <c r="AM41" s="135">
        <f ca="1" t="shared" si="21"/>
        <v>0.9</v>
      </c>
      <c r="AN41" s="135">
        <f ca="1" t="shared" si="21"/>
        <v>0.9</v>
      </c>
      <c r="AO41" s="135">
        <f ca="1" t="shared" si="21"/>
        <v>0.9</v>
      </c>
      <c r="AP41" s="135">
        <f ca="1" t="shared" si="21"/>
        <v>0.9</v>
      </c>
      <c r="AQ41" s="135">
        <f ca="1" t="shared" si="21"/>
        <v>0.9</v>
      </c>
      <c r="AR41" s="135">
        <f ca="1" t="shared" si="21"/>
      </c>
      <c r="AS41" s="135">
        <f ca="1" t="shared" si="21"/>
        <v>1</v>
      </c>
      <c r="AT41" s="135">
        <f ca="1" t="shared" si="21"/>
        <v>1</v>
      </c>
      <c r="AU41" s="135">
        <f ca="1" t="shared" si="21"/>
        <v>1</v>
      </c>
      <c r="AV41" s="135">
        <f ca="1" t="shared" si="21"/>
        <v>1</v>
      </c>
      <c r="AW41" s="135">
        <f ca="1" t="shared" si="21"/>
        <v>1</v>
      </c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</row>
    <row r="42" spans="2:104" ht="15" hidden="1">
      <c r="B42" s="254"/>
      <c r="C42" s="149" t="s">
        <v>2</v>
      </c>
      <c r="D42" s="150">
        <v>49</v>
      </c>
      <c r="E42" s="150">
        <f ca="1">IF(MOD(E40,10)=0,INDIRECT(CONCATENATE("R12C",INT(E40/10)),FALSE),D42+E41)</f>
        <v>49.6</v>
      </c>
      <c r="F42" s="150">
        <f aca="true" ca="1" t="shared" si="22" ref="F42:O42">IF(MOD(F40,10)=0,INDIRECT(CONCATENATE("R12C",INT(F40/10)),FALSE),E42+F41)</f>
        <v>50.2</v>
      </c>
      <c r="G42" s="150">
        <f ca="1" t="shared" si="22"/>
        <v>50.800000000000004</v>
      </c>
      <c r="H42" s="150">
        <f ca="1" t="shared" si="22"/>
        <v>51.400000000000006</v>
      </c>
      <c r="I42" s="150">
        <f ca="1" t="shared" si="22"/>
        <v>52.00000000000001</v>
      </c>
      <c r="J42" s="150">
        <f ca="1" t="shared" si="22"/>
        <v>52.60000000000001</v>
      </c>
      <c r="K42" s="150">
        <f ca="1" t="shared" si="22"/>
        <v>53.20000000000001</v>
      </c>
      <c r="L42" s="150">
        <f ca="1" t="shared" si="22"/>
        <v>53.80000000000001</v>
      </c>
      <c r="M42" s="150">
        <f ca="1" t="shared" si="22"/>
        <v>54.40000000000001</v>
      </c>
      <c r="N42" s="150">
        <f ca="1" t="shared" si="22"/>
        <v>55</v>
      </c>
      <c r="O42" s="150">
        <f ca="1" t="shared" si="22"/>
        <v>55.7</v>
      </c>
      <c r="P42" s="150">
        <f aca="true" ca="1" t="shared" si="23" ref="P42:AW42">IF(MOD(P40,10)=0,INDIRECT(CONCATENATE("R12C",INT(P40/10)),FALSE),O42+P41)</f>
        <v>56.400000000000006</v>
      </c>
      <c r="Q42" s="150">
        <f ca="1" t="shared" si="23"/>
        <v>57.10000000000001</v>
      </c>
      <c r="R42" s="150">
        <f ca="1" t="shared" si="23"/>
        <v>57.80000000000001</v>
      </c>
      <c r="S42" s="150">
        <f ca="1" t="shared" si="23"/>
        <v>58.500000000000014</v>
      </c>
      <c r="T42" s="150">
        <f ca="1" t="shared" si="23"/>
        <v>59.20000000000002</v>
      </c>
      <c r="U42" s="150">
        <f ca="1" t="shared" si="23"/>
        <v>59.90000000000002</v>
      </c>
      <c r="V42" s="150">
        <f ca="1" t="shared" si="23"/>
        <v>60.60000000000002</v>
      </c>
      <c r="W42" s="150">
        <f ca="1" t="shared" si="23"/>
        <v>61.300000000000026</v>
      </c>
      <c r="X42" s="150">
        <f ca="1" t="shared" si="23"/>
        <v>62</v>
      </c>
      <c r="Y42" s="150">
        <f ca="1" t="shared" si="23"/>
        <v>62.9</v>
      </c>
      <c r="Z42" s="150">
        <f ca="1" t="shared" si="23"/>
        <v>63.8</v>
      </c>
      <c r="AA42" s="150">
        <f ca="1" t="shared" si="23"/>
        <v>64.7</v>
      </c>
      <c r="AB42" s="150">
        <f ca="1" t="shared" si="23"/>
        <v>65.60000000000001</v>
      </c>
      <c r="AC42" s="150">
        <f ca="1" t="shared" si="23"/>
        <v>66.50000000000001</v>
      </c>
      <c r="AD42" s="150">
        <f ca="1" t="shared" si="23"/>
        <v>67.40000000000002</v>
      </c>
      <c r="AE42" s="150">
        <f ca="1" t="shared" si="23"/>
        <v>68.30000000000003</v>
      </c>
      <c r="AF42" s="150">
        <f ca="1" t="shared" si="23"/>
        <v>69.20000000000003</v>
      </c>
      <c r="AG42" s="150">
        <f ca="1" t="shared" si="23"/>
        <v>70.10000000000004</v>
      </c>
      <c r="AH42" s="150">
        <f ca="1" t="shared" si="23"/>
        <v>71</v>
      </c>
      <c r="AI42" s="150">
        <f ca="1" t="shared" si="23"/>
        <v>71.9</v>
      </c>
      <c r="AJ42" s="150">
        <f ca="1" t="shared" si="23"/>
        <v>72.80000000000001</v>
      </c>
      <c r="AK42" s="150">
        <f ca="1" t="shared" si="23"/>
        <v>73.70000000000002</v>
      </c>
      <c r="AL42" s="150">
        <f ca="1" t="shared" si="23"/>
        <v>74.60000000000002</v>
      </c>
      <c r="AM42" s="150">
        <f ca="1" t="shared" si="23"/>
        <v>75.50000000000003</v>
      </c>
      <c r="AN42" s="150">
        <f ca="1" t="shared" si="23"/>
        <v>76.40000000000003</v>
      </c>
      <c r="AO42" s="150">
        <f ca="1" t="shared" si="23"/>
        <v>77.30000000000004</v>
      </c>
      <c r="AP42" s="150">
        <f ca="1" t="shared" si="23"/>
        <v>78.20000000000005</v>
      </c>
      <c r="AQ42" s="150">
        <f ca="1" t="shared" si="23"/>
        <v>79.10000000000005</v>
      </c>
      <c r="AR42" s="150">
        <f ca="1" t="shared" si="23"/>
        <v>80</v>
      </c>
      <c r="AS42" s="150">
        <f ca="1" t="shared" si="23"/>
        <v>81</v>
      </c>
      <c r="AT42" s="150">
        <f ca="1" t="shared" si="23"/>
        <v>82</v>
      </c>
      <c r="AU42" s="150">
        <f ca="1" t="shared" si="23"/>
        <v>83</v>
      </c>
      <c r="AV42" s="150">
        <f ca="1" t="shared" si="23"/>
        <v>84</v>
      </c>
      <c r="AW42" s="150">
        <f ca="1" t="shared" si="23"/>
        <v>85</v>
      </c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</row>
    <row r="43" spans="2:104" ht="15" hidden="1">
      <c r="B43" s="254" t="s">
        <v>17</v>
      </c>
      <c r="C43" s="147" t="s">
        <v>3</v>
      </c>
      <c r="D43" s="131">
        <f>D40</f>
        <v>40</v>
      </c>
      <c r="E43" s="131">
        <f aca="true" t="shared" si="24" ref="E43:AW43">E40</f>
        <v>41</v>
      </c>
      <c r="F43" s="131">
        <f t="shared" si="24"/>
        <v>42</v>
      </c>
      <c r="G43" s="131">
        <f t="shared" si="24"/>
        <v>43</v>
      </c>
      <c r="H43" s="131">
        <f t="shared" si="24"/>
        <v>44</v>
      </c>
      <c r="I43" s="131">
        <f t="shared" si="24"/>
        <v>45</v>
      </c>
      <c r="J43" s="131">
        <f t="shared" si="24"/>
        <v>46</v>
      </c>
      <c r="K43" s="131">
        <f t="shared" si="24"/>
        <v>47</v>
      </c>
      <c r="L43" s="131">
        <f t="shared" si="24"/>
        <v>48</v>
      </c>
      <c r="M43" s="131">
        <f t="shared" si="24"/>
        <v>49</v>
      </c>
      <c r="N43" s="131">
        <f t="shared" si="24"/>
        <v>50</v>
      </c>
      <c r="O43" s="131">
        <f t="shared" si="24"/>
        <v>51</v>
      </c>
      <c r="P43" s="131">
        <f t="shared" si="24"/>
        <v>52</v>
      </c>
      <c r="Q43" s="131">
        <f t="shared" si="24"/>
        <v>53</v>
      </c>
      <c r="R43" s="131">
        <f t="shared" si="24"/>
        <v>54</v>
      </c>
      <c r="S43" s="131">
        <f t="shared" si="24"/>
        <v>55</v>
      </c>
      <c r="T43" s="131">
        <f t="shared" si="24"/>
        <v>56</v>
      </c>
      <c r="U43" s="131">
        <f t="shared" si="24"/>
        <v>57</v>
      </c>
      <c r="V43" s="131">
        <f t="shared" si="24"/>
        <v>58</v>
      </c>
      <c r="W43" s="131">
        <f t="shared" si="24"/>
        <v>59</v>
      </c>
      <c r="X43" s="131">
        <f t="shared" si="24"/>
        <v>60</v>
      </c>
      <c r="Y43" s="131">
        <f t="shared" si="24"/>
        <v>61</v>
      </c>
      <c r="Z43" s="131">
        <f t="shared" si="24"/>
        <v>62</v>
      </c>
      <c r="AA43" s="131">
        <f t="shared" si="24"/>
        <v>63</v>
      </c>
      <c r="AB43" s="131">
        <f t="shared" si="24"/>
        <v>64</v>
      </c>
      <c r="AC43" s="131">
        <f t="shared" si="24"/>
        <v>65</v>
      </c>
      <c r="AD43" s="131">
        <f t="shared" si="24"/>
        <v>66</v>
      </c>
      <c r="AE43" s="131">
        <f t="shared" si="24"/>
        <v>67</v>
      </c>
      <c r="AF43" s="131">
        <f t="shared" si="24"/>
        <v>68</v>
      </c>
      <c r="AG43" s="131">
        <f t="shared" si="24"/>
        <v>69</v>
      </c>
      <c r="AH43" s="131">
        <f t="shared" si="24"/>
        <v>70</v>
      </c>
      <c r="AI43" s="131">
        <f t="shared" si="24"/>
        <v>71</v>
      </c>
      <c r="AJ43" s="131">
        <f t="shared" si="24"/>
        <v>72</v>
      </c>
      <c r="AK43" s="131">
        <f t="shared" si="24"/>
        <v>73</v>
      </c>
      <c r="AL43" s="131">
        <f t="shared" si="24"/>
        <v>74</v>
      </c>
      <c r="AM43" s="131">
        <f t="shared" si="24"/>
        <v>75</v>
      </c>
      <c r="AN43" s="131">
        <f t="shared" si="24"/>
        <v>76</v>
      </c>
      <c r="AO43" s="131">
        <f t="shared" si="24"/>
        <v>77</v>
      </c>
      <c r="AP43" s="131">
        <f t="shared" si="24"/>
        <v>78</v>
      </c>
      <c r="AQ43" s="131">
        <f t="shared" si="24"/>
        <v>79</v>
      </c>
      <c r="AR43" s="131">
        <f t="shared" si="24"/>
        <v>80</v>
      </c>
      <c r="AS43" s="131">
        <f t="shared" si="24"/>
        <v>81</v>
      </c>
      <c r="AT43" s="131">
        <f t="shared" si="24"/>
        <v>82</v>
      </c>
      <c r="AU43" s="131">
        <f t="shared" si="24"/>
        <v>83</v>
      </c>
      <c r="AV43" s="131">
        <f t="shared" si="24"/>
        <v>84</v>
      </c>
      <c r="AW43" s="131">
        <f t="shared" si="24"/>
        <v>85</v>
      </c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</row>
    <row r="44" spans="2:104" ht="15" hidden="1">
      <c r="B44" s="254"/>
      <c r="C44" s="148" t="s">
        <v>34</v>
      </c>
      <c r="D44" s="135">
        <f ca="1">IF(MOD(D37,10)=0,"",INDIRECT(CONCATENATE("R34C",INT(D37/10)),FALSE))</f>
      </c>
      <c r="E44" s="135">
        <f ca="1">IF(MOD(E43,10)=0,"",INDIRECT(CONCATENATE("R34C",INT(E43/10)),FALSE))</f>
        <v>0.7</v>
      </c>
      <c r="F44" s="135">
        <f aca="true" ca="1" t="shared" si="25" ref="F44:AW44">IF(MOD(F43,10)=0,"",INDIRECT(CONCATENATE("R34C",INT(F43/10)),FALSE))</f>
        <v>0.7</v>
      </c>
      <c r="G44" s="135">
        <f ca="1" t="shared" si="25"/>
        <v>0.7</v>
      </c>
      <c r="H44" s="135">
        <f ca="1" t="shared" si="25"/>
        <v>0.7</v>
      </c>
      <c r="I44" s="135">
        <f ca="1" t="shared" si="25"/>
        <v>0.7</v>
      </c>
      <c r="J44" s="135">
        <f ca="1" t="shared" si="25"/>
        <v>0.7</v>
      </c>
      <c r="K44" s="135">
        <f ca="1" t="shared" si="25"/>
        <v>0.7</v>
      </c>
      <c r="L44" s="135">
        <f ca="1" t="shared" si="25"/>
        <v>0.7</v>
      </c>
      <c r="M44" s="135">
        <f ca="1" t="shared" si="25"/>
        <v>0.7</v>
      </c>
      <c r="N44" s="135">
        <f ca="1" t="shared" si="25"/>
      </c>
      <c r="O44" s="135">
        <f ca="1" t="shared" si="25"/>
        <v>0.8</v>
      </c>
      <c r="P44" s="135">
        <f ca="1" t="shared" si="25"/>
        <v>0.8</v>
      </c>
      <c r="Q44" s="135">
        <f ca="1" t="shared" si="25"/>
        <v>0.8</v>
      </c>
      <c r="R44" s="135">
        <f ca="1" t="shared" si="25"/>
        <v>0.8</v>
      </c>
      <c r="S44" s="135">
        <f ca="1" t="shared" si="25"/>
        <v>0.8</v>
      </c>
      <c r="T44" s="135">
        <f ca="1" t="shared" si="25"/>
        <v>0.8</v>
      </c>
      <c r="U44" s="135">
        <f ca="1" t="shared" si="25"/>
        <v>0.8</v>
      </c>
      <c r="V44" s="135">
        <f ca="1" t="shared" si="25"/>
        <v>0.8</v>
      </c>
      <c r="W44" s="135">
        <f ca="1" t="shared" si="25"/>
        <v>0.8</v>
      </c>
      <c r="X44" s="135">
        <f ca="1" t="shared" si="25"/>
      </c>
      <c r="Y44" s="135">
        <f ca="1" t="shared" si="25"/>
        <v>0.9</v>
      </c>
      <c r="Z44" s="135">
        <f ca="1" t="shared" si="25"/>
        <v>0.9</v>
      </c>
      <c r="AA44" s="135">
        <f ca="1" t="shared" si="25"/>
        <v>0.9</v>
      </c>
      <c r="AB44" s="135">
        <f ca="1" t="shared" si="25"/>
        <v>0.9</v>
      </c>
      <c r="AC44" s="135">
        <f ca="1" t="shared" si="25"/>
        <v>0.9</v>
      </c>
      <c r="AD44" s="135">
        <f ca="1" t="shared" si="25"/>
        <v>0.9</v>
      </c>
      <c r="AE44" s="135">
        <f ca="1" t="shared" si="25"/>
        <v>0.9</v>
      </c>
      <c r="AF44" s="135">
        <f ca="1" t="shared" si="25"/>
        <v>0.9</v>
      </c>
      <c r="AG44" s="135">
        <f ca="1" t="shared" si="25"/>
        <v>0.9</v>
      </c>
      <c r="AH44" s="135">
        <f ca="1" t="shared" si="25"/>
      </c>
      <c r="AI44" s="135">
        <f ca="1" t="shared" si="25"/>
        <v>1</v>
      </c>
      <c r="AJ44" s="135">
        <f ca="1" t="shared" si="25"/>
        <v>1</v>
      </c>
      <c r="AK44" s="135">
        <f ca="1" t="shared" si="25"/>
        <v>1</v>
      </c>
      <c r="AL44" s="135">
        <f ca="1" t="shared" si="25"/>
        <v>1</v>
      </c>
      <c r="AM44" s="135">
        <f ca="1" t="shared" si="25"/>
        <v>1</v>
      </c>
      <c r="AN44" s="135">
        <f ca="1" t="shared" si="25"/>
        <v>1</v>
      </c>
      <c r="AO44" s="135">
        <f ca="1" t="shared" si="25"/>
        <v>1</v>
      </c>
      <c r="AP44" s="135">
        <f ca="1" t="shared" si="25"/>
        <v>1</v>
      </c>
      <c r="AQ44" s="135">
        <f ca="1" t="shared" si="25"/>
        <v>1</v>
      </c>
      <c r="AR44" s="135">
        <f ca="1" t="shared" si="25"/>
      </c>
      <c r="AS44" s="135">
        <f ca="1" t="shared" si="25"/>
        <v>1</v>
      </c>
      <c r="AT44" s="135">
        <f ca="1" t="shared" si="25"/>
        <v>1</v>
      </c>
      <c r="AU44" s="135">
        <f ca="1" t="shared" si="25"/>
        <v>1</v>
      </c>
      <c r="AV44" s="135">
        <f ca="1" t="shared" si="25"/>
        <v>1</v>
      </c>
      <c r="AW44" s="135">
        <f ca="1" t="shared" si="25"/>
        <v>1</v>
      </c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</row>
    <row r="45" spans="2:104" ht="15" hidden="1">
      <c r="B45" s="254"/>
      <c r="C45" s="149" t="s">
        <v>2</v>
      </c>
      <c r="D45" s="150">
        <v>47</v>
      </c>
      <c r="E45" s="150">
        <f ca="1">IF(MOD(E43,10)=0,INDIRECT(CONCATENATE("R14C",INT(E43/10)),FALSE),D45+E44)</f>
        <v>47.7</v>
      </c>
      <c r="F45" s="150">
        <f aca="true" ca="1" t="shared" si="26" ref="F45:AW45">IF(MOD(F43,10)=0,INDIRECT(CONCATENATE("R14C",INT(F43/10)),FALSE),E45+F44)</f>
        <v>48.400000000000006</v>
      </c>
      <c r="G45" s="150">
        <f ca="1" t="shared" si="26"/>
        <v>49.10000000000001</v>
      </c>
      <c r="H45" s="150">
        <f ca="1" t="shared" si="26"/>
        <v>49.80000000000001</v>
      </c>
      <c r="I45" s="150">
        <f ca="1" t="shared" si="26"/>
        <v>50.500000000000014</v>
      </c>
      <c r="J45" s="150">
        <f ca="1" t="shared" si="26"/>
        <v>51.20000000000002</v>
      </c>
      <c r="K45" s="150">
        <f ca="1" t="shared" si="26"/>
        <v>51.90000000000002</v>
      </c>
      <c r="L45" s="150">
        <f ca="1" t="shared" si="26"/>
        <v>52.60000000000002</v>
      </c>
      <c r="M45" s="150">
        <f ca="1" t="shared" si="26"/>
        <v>53.300000000000026</v>
      </c>
      <c r="N45" s="150">
        <f ca="1" t="shared" si="26"/>
        <v>54</v>
      </c>
      <c r="O45" s="150">
        <f ca="1" t="shared" si="26"/>
        <v>54.8</v>
      </c>
      <c r="P45" s="150">
        <f ca="1" t="shared" si="26"/>
        <v>55.599999999999994</v>
      </c>
      <c r="Q45" s="150">
        <f ca="1" t="shared" si="26"/>
        <v>56.39999999999999</v>
      </c>
      <c r="R45" s="150">
        <f ca="1" t="shared" si="26"/>
        <v>57.19999999999999</v>
      </c>
      <c r="S45" s="150">
        <f ca="1" t="shared" si="26"/>
        <v>57.999999999999986</v>
      </c>
      <c r="T45" s="150">
        <f ca="1" t="shared" si="26"/>
        <v>58.79999999999998</v>
      </c>
      <c r="U45" s="150">
        <f ca="1" t="shared" si="26"/>
        <v>59.59999999999998</v>
      </c>
      <c r="V45" s="150">
        <f ca="1" t="shared" si="26"/>
        <v>60.39999999999998</v>
      </c>
      <c r="W45" s="150">
        <f ca="1" t="shared" si="26"/>
        <v>61.199999999999974</v>
      </c>
      <c r="X45" s="150">
        <f ca="1" t="shared" si="26"/>
        <v>62</v>
      </c>
      <c r="Y45" s="150">
        <f ca="1" t="shared" si="26"/>
        <v>62.9</v>
      </c>
      <c r="Z45" s="150">
        <f ca="1" t="shared" si="26"/>
        <v>63.8</v>
      </c>
      <c r="AA45" s="150">
        <f ca="1" t="shared" si="26"/>
        <v>64.7</v>
      </c>
      <c r="AB45" s="150">
        <f ca="1" t="shared" si="26"/>
        <v>65.60000000000001</v>
      </c>
      <c r="AC45" s="150">
        <f ca="1" t="shared" si="26"/>
        <v>66.50000000000001</v>
      </c>
      <c r="AD45" s="150">
        <f ca="1" t="shared" si="26"/>
        <v>67.40000000000002</v>
      </c>
      <c r="AE45" s="150">
        <f ca="1" t="shared" si="26"/>
        <v>68.30000000000003</v>
      </c>
      <c r="AF45" s="150">
        <f ca="1" t="shared" si="26"/>
        <v>69.20000000000003</v>
      </c>
      <c r="AG45" s="150">
        <f ca="1" t="shared" si="26"/>
        <v>70.10000000000004</v>
      </c>
      <c r="AH45" s="150">
        <f ca="1" t="shared" si="26"/>
        <v>71</v>
      </c>
      <c r="AI45" s="150">
        <f ca="1" t="shared" si="26"/>
        <v>72</v>
      </c>
      <c r="AJ45" s="150">
        <f ca="1" t="shared" si="26"/>
        <v>73</v>
      </c>
      <c r="AK45" s="150">
        <f ca="1" t="shared" si="26"/>
        <v>74</v>
      </c>
      <c r="AL45" s="150">
        <f ca="1" t="shared" si="26"/>
        <v>75</v>
      </c>
      <c r="AM45" s="150">
        <f ca="1" t="shared" si="26"/>
        <v>76</v>
      </c>
      <c r="AN45" s="150">
        <f ca="1" t="shared" si="26"/>
        <v>77</v>
      </c>
      <c r="AO45" s="150">
        <f ca="1" t="shared" si="26"/>
        <v>78</v>
      </c>
      <c r="AP45" s="150">
        <f ca="1" t="shared" si="26"/>
        <v>79</v>
      </c>
      <c r="AQ45" s="150">
        <f ca="1" t="shared" si="26"/>
        <v>80</v>
      </c>
      <c r="AR45" s="150">
        <f ca="1" t="shared" si="26"/>
        <v>81</v>
      </c>
      <c r="AS45" s="150">
        <f ca="1" t="shared" si="26"/>
        <v>82</v>
      </c>
      <c r="AT45" s="150">
        <f ca="1" t="shared" si="26"/>
        <v>83</v>
      </c>
      <c r="AU45" s="150">
        <f ca="1" t="shared" si="26"/>
        <v>84</v>
      </c>
      <c r="AV45" s="150">
        <f ca="1" t="shared" si="26"/>
        <v>85</v>
      </c>
      <c r="AW45" s="150">
        <f ca="1" t="shared" si="26"/>
        <v>86</v>
      </c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</row>
    <row r="46" ht="15">
      <c r="B46" s="13"/>
    </row>
    <row r="47" ht="15">
      <c r="B47" s="130" t="s">
        <v>14</v>
      </c>
    </row>
    <row r="48" spans="2:104" ht="15">
      <c r="B48" s="257" t="s">
        <v>15</v>
      </c>
      <c r="C48" s="151" t="s">
        <v>3</v>
      </c>
      <c r="D48" s="73">
        <f>D37</f>
        <v>40</v>
      </c>
      <c r="E48" s="73">
        <f>E37</f>
        <v>41</v>
      </c>
      <c r="F48" s="73">
        <f>F37</f>
        <v>42</v>
      </c>
      <c r="G48" s="73">
        <f>G37</f>
        <v>43</v>
      </c>
      <c r="H48" s="73">
        <f>H37</f>
        <v>44</v>
      </c>
      <c r="I48" s="73">
        <f aca="true" t="shared" si="27" ref="I48:BT48">I37</f>
        <v>45</v>
      </c>
      <c r="J48" s="73">
        <f t="shared" si="27"/>
        <v>46</v>
      </c>
      <c r="K48" s="73">
        <f t="shared" si="27"/>
        <v>47</v>
      </c>
      <c r="L48" s="73">
        <f t="shared" si="27"/>
        <v>48</v>
      </c>
      <c r="M48" s="73">
        <f t="shared" si="27"/>
        <v>49</v>
      </c>
      <c r="N48" s="73">
        <f t="shared" si="27"/>
        <v>50</v>
      </c>
      <c r="O48" s="73">
        <f t="shared" si="27"/>
        <v>51</v>
      </c>
      <c r="P48" s="73">
        <f t="shared" si="27"/>
        <v>52</v>
      </c>
      <c r="Q48" s="73">
        <f t="shared" si="27"/>
        <v>53</v>
      </c>
      <c r="R48" s="73">
        <f t="shared" si="27"/>
        <v>54</v>
      </c>
      <c r="S48" s="73">
        <f t="shared" si="27"/>
        <v>55</v>
      </c>
      <c r="T48" s="73">
        <f t="shared" si="27"/>
        <v>56</v>
      </c>
      <c r="U48" s="73">
        <f t="shared" si="27"/>
        <v>57</v>
      </c>
      <c r="V48" s="73">
        <f t="shared" si="27"/>
        <v>58</v>
      </c>
      <c r="W48" s="73">
        <f t="shared" si="27"/>
        <v>59</v>
      </c>
      <c r="X48" s="73">
        <f t="shared" si="27"/>
        <v>60</v>
      </c>
      <c r="Y48" s="73">
        <f t="shared" si="27"/>
        <v>61</v>
      </c>
      <c r="Z48" s="73">
        <f t="shared" si="27"/>
        <v>62</v>
      </c>
      <c r="AA48" s="73">
        <f t="shared" si="27"/>
        <v>63</v>
      </c>
      <c r="AB48" s="73">
        <f t="shared" si="27"/>
        <v>64</v>
      </c>
      <c r="AC48" s="73">
        <f t="shared" si="27"/>
        <v>65</v>
      </c>
      <c r="AD48" s="73">
        <f t="shared" si="27"/>
        <v>66</v>
      </c>
      <c r="AE48" s="73">
        <f t="shared" si="27"/>
        <v>67</v>
      </c>
      <c r="AF48" s="73">
        <f t="shared" si="27"/>
        <v>68</v>
      </c>
      <c r="AG48" s="73">
        <f t="shared" si="27"/>
        <v>69</v>
      </c>
      <c r="AH48" s="73">
        <f t="shared" si="27"/>
        <v>70</v>
      </c>
      <c r="AI48" s="73">
        <f t="shared" si="27"/>
        <v>71</v>
      </c>
      <c r="AJ48" s="73">
        <f t="shared" si="27"/>
        <v>72</v>
      </c>
      <c r="AK48" s="73">
        <f t="shared" si="27"/>
        <v>73</v>
      </c>
      <c r="AL48" s="73">
        <f t="shared" si="27"/>
        <v>74</v>
      </c>
      <c r="AM48" s="73">
        <f t="shared" si="27"/>
        <v>75</v>
      </c>
      <c r="AN48" s="73">
        <f t="shared" si="27"/>
        <v>76</v>
      </c>
      <c r="AO48" s="73">
        <f t="shared" si="27"/>
        <v>77</v>
      </c>
      <c r="AP48" s="73">
        <f t="shared" si="27"/>
        <v>78</v>
      </c>
      <c r="AQ48" s="73">
        <f t="shared" si="27"/>
        <v>79</v>
      </c>
      <c r="AR48" s="73">
        <f t="shared" si="27"/>
        <v>80</v>
      </c>
      <c r="AS48" s="73">
        <f t="shared" si="27"/>
        <v>81</v>
      </c>
      <c r="AT48" s="73">
        <f t="shared" si="27"/>
        <v>82</v>
      </c>
      <c r="AU48" s="73">
        <f t="shared" si="27"/>
        <v>83</v>
      </c>
      <c r="AV48" s="73">
        <f t="shared" si="27"/>
        <v>84</v>
      </c>
      <c r="AW48" s="73">
        <f t="shared" si="27"/>
        <v>85</v>
      </c>
      <c r="AX48" s="73">
        <f t="shared" si="27"/>
        <v>86</v>
      </c>
      <c r="AY48" s="73">
        <f t="shared" si="27"/>
        <v>87</v>
      </c>
      <c r="AZ48" s="73">
        <f t="shared" si="27"/>
        <v>88</v>
      </c>
      <c r="BA48" s="73">
        <f t="shared" si="27"/>
        <v>89</v>
      </c>
      <c r="BB48" s="73">
        <f t="shared" si="27"/>
        <v>90</v>
      </c>
      <c r="BC48" s="73">
        <f t="shared" si="27"/>
        <v>91</v>
      </c>
      <c r="BD48" s="73">
        <f t="shared" si="27"/>
        <v>92</v>
      </c>
      <c r="BE48" s="73">
        <f t="shared" si="27"/>
        <v>93</v>
      </c>
      <c r="BF48" s="73">
        <f t="shared" si="27"/>
        <v>94</v>
      </c>
      <c r="BG48" s="73">
        <f t="shared" si="27"/>
        <v>95</v>
      </c>
      <c r="BH48" s="73">
        <f t="shared" si="27"/>
        <v>96</v>
      </c>
      <c r="BI48" s="73">
        <f t="shared" si="27"/>
        <v>97</v>
      </c>
      <c r="BJ48" s="73">
        <f t="shared" si="27"/>
        <v>98</v>
      </c>
      <c r="BK48" s="73">
        <f t="shared" si="27"/>
        <v>99</v>
      </c>
      <c r="BL48" s="73">
        <f t="shared" si="27"/>
        <v>100</v>
      </c>
      <c r="BM48" s="73">
        <f t="shared" si="27"/>
        <v>101</v>
      </c>
      <c r="BN48" s="73">
        <f t="shared" si="27"/>
        <v>102</v>
      </c>
      <c r="BO48" s="73">
        <f t="shared" si="27"/>
        <v>103</v>
      </c>
      <c r="BP48" s="73">
        <f t="shared" si="27"/>
        <v>104</v>
      </c>
      <c r="BQ48" s="73">
        <f t="shared" si="27"/>
        <v>105</v>
      </c>
      <c r="BR48" s="73">
        <f t="shared" si="27"/>
        <v>106</v>
      </c>
      <c r="BS48" s="73">
        <f t="shared" si="27"/>
        <v>107</v>
      </c>
      <c r="BT48" s="73">
        <f t="shared" si="27"/>
        <v>108</v>
      </c>
      <c r="BU48" s="73">
        <f aca="true" t="shared" si="28" ref="BU48:CZ48">BU37</f>
        <v>109</v>
      </c>
      <c r="BV48" s="73">
        <f t="shared" si="28"/>
        <v>110</v>
      </c>
      <c r="BW48" s="73">
        <f t="shared" si="28"/>
        <v>111</v>
      </c>
      <c r="BX48" s="73">
        <f t="shared" si="28"/>
        <v>112</v>
      </c>
      <c r="BY48" s="73">
        <f t="shared" si="28"/>
        <v>113</v>
      </c>
      <c r="BZ48" s="73">
        <f t="shared" si="28"/>
        <v>114</v>
      </c>
      <c r="CA48" s="73">
        <f t="shared" si="28"/>
        <v>115</v>
      </c>
      <c r="CB48" s="73">
        <f t="shared" si="28"/>
        <v>116</v>
      </c>
      <c r="CC48" s="73">
        <f t="shared" si="28"/>
        <v>117</v>
      </c>
      <c r="CD48" s="73">
        <f t="shared" si="28"/>
        <v>118</v>
      </c>
      <c r="CE48" s="73">
        <f t="shared" si="28"/>
        <v>119</v>
      </c>
      <c r="CF48" s="73">
        <f t="shared" si="28"/>
        <v>120</v>
      </c>
      <c r="CG48" s="73">
        <f t="shared" si="28"/>
        <v>121</v>
      </c>
      <c r="CH48" s="73">
        <f t="shared" si="28"/>
        <v>122</v>
      </c>
      <c r="CI48" s="73">
        <f t="shared" si="28"/>
        <v>123</v>
      </c>
      <c r="CJ48" s="73">
        <f t="shared" si="28"/>
        <v>124</v>
      </c>
      <c r="CK48" s="73">
        <f t="shared" si="28"/>
        <v>125</v>
      </c>
      <c r="CL48" s="73">
        <f t="shared" si="28"/>
        <v>126</v>
      </c>
      <c r="CM48" s="73">
        <f t="shared" si="28"/>
        <v>127</v>
      </c>
      <c r="CN48" s="73">
        <f t="shared" si="28"/>
        <v>128</v>
      </c>
      <c r="CO48" s="73">
        <f t="shared" si="28"/>
        <v>129</v>
      </c>
      <c r="CP48" s="73">
        <f t="shared" si="28"/>
        <v>130</v>
      </c>
      <c r="CQ48" s="73">
        <f t="shared" si="28"/>
        <v>131</v>
      </c>
      <c r="CR48" s="73">
        <f t="shared" si="28"/>
        <v>132</v>
      </c>
      <c r="CS48" s="73">
        <f t="shared" si="28"/>
        <v>133</v>
      </c>
      <c r="CT48" s="73">
        <f t="shared" si="28"/>
        <v>134</v>
      </c>
      <c r="CU48" s="73">
        <f t="shared" si="28"/>
        <v>135</v>
      </c>
      <c r="CV48" s="73">
        <f t="shared" si="28"/>
        <v>136</v>
      </c>
      <c r="CW48" s="73">
        <f t="shared" si="28"/>
        <v>137</v>
      </c>
      <c r="CX48" s="73">
        <f t="shared" si="28"/>
        <v>138</v>
      </c>
      <c r="CY48" s="73">
        <f t="shared" si="28"/>
        <v>139</v>
      </c>
      <c r="CZ48" s="73">
        <f t="shared" si="28"/>
        <v>140</v>
      </c>
    </row>
    <row r="49" spans="2:104" ht="15">
      <c r="B49" s="257"/>
      <c r="C49" s="152" t="s">
        <v>2</v>
      </c>
      <c r="D49" s="75">
        <f>ROUND(D39,0)</f>
        <v>49</v>
      </c>
      <c r="E49" s="75">
        <f>ROUND(E39,0)</f>
        <v>50</v>
      </c>
      <c r="F49" s="75">
        <f>ROUND(F39,0)</f>
        <v>50</v>
      </c>
      <c r="G49" s="75">
        <f>ROUND(G39,0)</f>
        <v>51</v>
      </c>
      <c r="H49" s="75">
        <f>ROUND(H39,0)</f>
        <v>51</v>
      </c>
      <c r="I49" s="75">
        <f aca="true" t="shared" si="29" ref="I49:BT49">ROUND(I39,0)</f>
        <v>52</v>
      </c>
      <c r="J49" s="75">
        <f t="shared" si="29"/>
        <v>53</v>
      </c>
      <c r="K49" s="75">
        <f t="shared" si="29"/>
        <v>53</v>
      </c>
      <c r="L49" s="75">
        <f t="shared" si="29"/>
        <v>54</v>
      </c>
      <c r="M49" s="75">
        <f t="shared" si="29"/>
        <v>54</v>
      </c>
      <c r="N49" s="75">
        <f t="shared" si="29"/>
        <v>55</v>
      </c>
      <c r="O49" s="75">
        <f t="shared" si="29"/>
        <v>56</v>
      </c>
      <c r="P49" s="75">
        <f t="shared" si="29"/>
        <v>56</v>
      </c>
      <c r="Q49" s="75">
        <f t="shared" si="29"/>
        <v>57</v>
      </c>
      <c r="R49" s="75">
        <f t="shared" si="29"/>
        <v>58</v>
      </c>
      <c r="S49" s="75">
        <f t="shared" si="29"/>
        <v>59</v>
      </c>
      <c r="T49" s="75">
        <f t="shared" si="29"/>
        <v>59</v>
      </c>
      <c r="U49" s="75">
        <f t="shared" si="29"/>
        <v>60</v>
      </c>
      <c r="V49" s="75">
        <f t="shared" si="29"/>
        <v>61</v>
      </c>
      <c r="W49" s="75">
        <f t="shared" si="29"/>
        <v>61</v>
      </c>
      <c r="X49" s="75">
        <f t="shared" si="29"/>
        <v>62</v>
      </c>
      <c r="Y49" s="75">
        <f t="shared" si="29"/>
        <v>63</v>
      </c>
      <c r="Z49" s="75">
        <f t="shared" si="29"/>
        <v>64</v>
      </c>
      <c r="AA49" s="75">
        <f t="shared" si="29"/>
        <v>64</v>
      </c>
      <c r="AB49" s="75">
        <f t="shared" si="29"/>
        <v>65</v>
      </c>
      <c r="AC49" s="75">
        <f t="shared" si="29"/>
        <v>66</v>
      </c>
      <c r="AD49" s="75">
        <f t="shared" si="29"/>
        <v>67</v>
      </c>
      <c r="AE49" s="75">
        <f t="shared" si="29"/>
        <v>68</v>
      </c>
      <c r="AF49" s="75">
        <f t="shared" si="29"/>
        <v>68</v>
      </c>
      <c r="AG49" s="75">
        <f t="shared" si="29"/>
        <v>69</v>
      </c>
      <c r="AH49" s="75">
        <f t="shared" si="29"/>
        <v>70</v>
      </c>
      <c r="AI49" s="75">
        <f t="shared" si="29"/>
        <v>71</v>
      </c>
      <c r="AJ49" s="75">
        <f t="shared" si="29"/>
        <v>72</v>
      </c>
      <c r="AK49" s="75">
        <f t="shared" si="29"/>
        <v>73</v>
      </c>
      <c r="AL49" s="75">
        <f t="shared" si="29"/>
        <v>74</v>
      </c>
      <c r="AM49" s="75">
        <f t="shared" si="29"/>
        <v>75</v>
      </c>
      <c r="AN49" s="75">
        <f t="shared" si="29"/>
        <v>76</v>
      </c>
      <c r="AO49" s="75">
        <f t="shared" si="29"/>
        <v>77</v>
      </c>
      <c r="AP49" s="75">
        <f t="shared" si="29"/>
        <v>78</v>
      </c>
      <c r="AQ49" s="75">
        <f t="shared" si="29"/>
        <v>79</v>
      </c>
      <c r="AR49" s="75">
        <f t="shared" si="29"/>
        <v>80</v>
      </c>
      <c r="AS49" s="75">
        <f t="shared" si="29"/>
        <v>81</v>
      </c>
      <c r="AT49" s="75">
        <f t="shared" si="29"/>
        <v>82</v>
      </c>
      <c r="AU49" s="75">
        <f t="shared" si="29"/>
        <v>83</v>
      </c>
      <c r="AV49" s="75">
        <f t="shared" si="29"/>
        <v>84</v>
      </c>
      <c r="AW49" s="75">
        <f t="shared" si="29"/>
        <v>85</v>
      </c>
      <c r="AX49" s="75">
        <f t="shared" si="29"/>
        <v>85</v>
      </c>
      <c r="AY49" s="75">
        <f t="shared" si="29"/>
        <v>86</v>
      </c>
      <c r="AZ49" s="75">
        <f t="shared" si="29"/>
        <v>87</v>
      </c>
      <c r="BA49" s="75">
        <f t="shared" si="29"/>
        <v>88</v>
      </c>
      <c r="BB49" s="75">
        <f t="shared" si="29"/>
        <v>89</v>
      </c>
      <c r="BC49" s="75">
        <f t="shared" si="29"/>
        <v>90</v>
      </c>
      <c r="BD49" s="75">
        <f t="shared" si="29"/>
        <v>91</v>
      </c>
      <c r="BE49" s="75">
        <f t="shared" si="29"/>
        <v>92</v>
      </c>
      <c r="BF49" s="75">
        <f t="shared" si="29"/>
        <v>93</v>
      </c>
      <c r="BG49" s="75">
        <f t="shared" si="29"/>
        <v>94</v>
      </c>
      <c r="BH49" s="75">
        <f t="shared" si="29"/>
        <v>95</v>
      </c>
      <c r="BI49" s="75">
        <f t="shared" si="29"/>
        <v>96</v>
      </c>
      <c r="BJ49" s="75">
        <f t="shared" si="29"/>
        <v>97</v>
      </c>
      <c r="BK49" s="75">
        <f t="shared" si="29"/>
        <v>98</v>
      </c>
      <c r="BL49" s="75">
        <f t="shared" si="29"/>
        <v>99</v>
      </c>
      <c r="BM49" s="75">
        <f t="shared" si="29"/>
        <v>100</v>
      </c>
      <c r="BN49" s="75">
        <f t="shared" si="29"/>
        <v>101</v>
      </c>
      <c r="BO49" s="75">
        <f t="shared" si="29"/>
        <v>102</v>
      </c>
      <c r="BP49" s="75">
        <f t="shared" si="29"/>
        <v>103</v>
      </c>
      <c r="BQ49" s="75">
        <f t="shared" si="29"/>
        <v>104</v>
      </c>
      <c r="BR49" s="75">
        <f t="shared" si="29"/>
        <v>104</v>
      </c>
      <c r="BS49" s="75">
        <f t="shared" si="29"/>
        <v>105</v>
      </c>
      <c r="BT49" s="75">
        <f t="shared" si="29"/>
        <v>106</v>
      </c>
      <c r="BU49" s="75">
        <f aca="true" t="shared" si="30" ref="BU49:CZ49">ROUND(BU39,0)</f>
        <v>107</v>
      </c>
      <c r="BV49" s="75">
        <f t="shared" si="30"/>
        <v>108</v>
      </c>
      <c r="BW49" s="75">
        <f t="shared" si="30"/>
        <v>109</v>
      </c>
      <c r="BX49" s="75">
        <f t="shared" si="30"/>
        <v>110</v>
      </c>
      <c r="BY49" s="75">
        <f t="shared" si="30"/>
        <v>111</v>
      </c>
      <c r="BZ49" s="75">
        <f t="shared" si="30"/>
        <v>112</v>
      </c>
      <c r="CA49" s="75">
        <f t="shared" si="30"/>
        <v>113</v>
      </c>
      <c r="CB49" s="75">
        <f t="shared" si="30"/>
        <v>114</v>
      </c>
      <c r="CC49" s="75">
        <f t="shared" si="30"/>
        <v>115</v>
      </c>
      <c r="CD49" s="75">
        <f t="shared" si="30"/>
        <v>116</v>
      </c>
      <c r="CE49" s="75">
        <f t="shared" si="30"/>
        <v>117</v>
      </c>
      <c r="CF49" s="75">
        <f t="shared" si="30"/>
        <v>118</v>
      </c>
      <c r="CG49" s="75">
        <f t="shared" si="30"/>
        <v>119</v>
      </c>
      <c r="CH49" s="75">
        <f t="shared" si="30"/>
        <v>120</v>
      </c>
      <c r="CI49" s="75">
        <f t="shared" si="30"/>
        <v>121</v>
      </c>
      <c r="CJ49" s="75">
        <f t="shared" si="30"/>
        <v>122</v>
      </c>
      <c r="CK49" s="75">
        <f t="shared" si="30"/>
        <v>123</v>
      </c>
      <c r="CL49" s="75">
        <f t="shared" si="30"/>
        <v>124</v>
      </c>
      <c r="CM49" s="75">
        <f t="shared" si="30"/>
        <v>125</v>
      </c>
      <c r="CN49" s="75">
        <f t="shared" si="30"/>
        <v>126</v>
      </c>
      <c r="CO49" s="75">
        <f t="shared" si="30"/>
        <v>127</v>
      </c>
      <c r="CP49" s="75">
        <f t="shared" si="30"/>
        <v>128</v>
      </c>
      <c r="CQ49" s="75">
        <f t="shared" si="30"/>
        <v>129</v>
      </c>
      <c r="CR49" s="75">
        <f t="shared" si="30"/>
        <v>130</v>
      </c>
      <c r="CS49" s="75">
        <f t="shared" si="30"/>
        <v>131</v>
      </c>
      <c r="CT49" s="75">
        <f t="shared" si="30"/>
        <v>132</v>
      </c>
      <c r="CU49" s="75">
        <f t="shared" si="30"/>
        <v>133</v>
      </c>
      <c r="CV49" s="75">
        <f t="shared" si="30"/>
        <v>134</v>
      </c>
      <c r="CW49" s="75">
        <f t="shared" si="30"/>
        <v>135</v>
      </c>
      <c r="CX49" s="75">
        <f t="shared" si="30"/>
        <v>136</v>
      </c>
      <c r="CY49" s="75">
        <f t="shared" si="30"/>
        <v>137</v>
      </c>
      <c r="CZ49" s="75">
        <f t="shared" si="30"/>
        <v>138</v>
      </c>
    </row>
    <row r="50" spans="2:104" ht="15">
      <c r="B50" s="257" t="s">
        <v>28</v>
      </c>
      <c r="C50" s="153" t="s">
        <v>3</v>
      </c>
      <c r="D50" s="73">
        <f>D40</f>
        <v>40</v>
      </c>
      <c r="E50" s="73">
        <f>E40</f>
        <v>41</v>
      </c>
      <c r="F50" s="73">
        <f>F40</f>
        <v>42</v>
      </c>
      <c r="G50" s="73">
        <f>G40</f>
        <v>43</v>
      </c>
      <c r="H50" s="73">
        <f>H40</f>
        <v>44</v>
      </c>
      <c r="I50" s="73">
        <f aca="true" t="shared" si="31" ref="I50:AW50">I40</f>
        <v>45</v>
      </c>
      <c r="J50" s="73">
        <f t="shared" si="31"/>
        <v>46</v>
      </c>
      <c r="K50" s="73">
        <f t="shared" si="31"/>
        <v>47</v>
      </c>
      <c r="L50" s="73">
        <f t="shared" si="31"/>
        <v>48</v>
      </c>
      <c r="M50" s="73">
        <f t="shared" si="31"/>
        <v>49</v>
      </c>
      <c r="N50" s="73">
        <f t="shared" si="31"/>
        <v>50</v>
      </c>
      <c r="O50" s="73">
        <f t="shared" si="31"/>
        <v>51</v>
      </c>
      <c r="P50" s="73">
        <f t="shared" si="31"/>
        <v>52</v>
      </c>
      <c r="Q50" s="73">
        <f t="shared" si="31"/>
        <v>53</v>
      </c>
      <c r="R50" s="73">
        <f t="shared" si="31"/>
        <v>54</v>
      </c>
      <c r="S50" s="73">
        <f t="shared" si="31"/>
        <v>55</v>
      </c>
      <c r="T50" s="73">
        <f t="shared" si="31"/>
        <v>56</v>
      </c>
      <c r="U50" s="73">
        <f t="shared" si="31"/>
        <v>57</v>
      </c>
      <c r="V50" s="73">
        <f t="shared" si="31"/>
        <v>58</v>
      </c>
      <c r="W50" s="73">
        <f t="shared" si="31"/>
        <v>59</v>
      </c>
      <c r="X50" s="73">
        <f t="shared" si="31"/>
        <v>60</v>
      </c>
      <c r="Y50" s="73">
        <f t="shared" si="31"/>
        <v>61</v>
      </c>
      <c r="Z50" s="73">
        <f t="shared" si="31"/>
        <v>62</v>
      </c>
      <c r="AA50" s="73">
        <f t="shared" si="31"/>
        <v>63</v>
      </c>
      <c r="AB50" s="73">
        <f t="shared" si="31"/>
        <v>64</v>
      </c>
      <c r="AC50" s="73">
        <f t="shared" si="31"/>
        <v>65</v>
      </c>
      <c r="AD50" s="73">
        <f t="shared" si="31"/>
        <v>66</v>
      </c>
      <c r="AE50" s="73">
        <f t="shared" si="31"/>
        <v>67</v>
      </c>
      <c r="AF50" s="73">
        <f t="shared" si="31"/>
        <v>68</v>
      </c>
      <c r="AG50" s="73">
        <f t="shared" si="31"/>
        <v>69</v>
      </c>
      <c r="AH50" s="73">
        <f t="shared" si="31"/>
        <v>70</v>
      </c>
      <c r="AI50" s="73">
        <f t="shared" si="31"/>
        <v>71</v>
      </c>
      <c r="AJ50" s="73">
        <f t="shared" si="31"/>
        <v>72</v>
      </c>
      <c r="AK50" s="73">
        <f t="shared" si="31"/>
        <v>73</v>
      </c>
      <c r="AL50" s="73">
        <f t="shared" si="31"/>
        <v>74</v>
      </c>
      <c r="AM50" s="73">
        <f t="shared" si="31"/>
        <v>75</v>
      </c>
      <c r="AN50" s="73">
        <f t="shared" si="31"/>
        <v>76</v>
      </c>
      <c r="AO50" s="73">
        <f t="shared" si="31"/>
        <v>77</v>
      </c>
      <c r="AP50" s="73">
        <f t="shared" si="31"/>
        <v>78</v>
      </c>
      <c r="AQ50" s="73">
        <f t="shared" si="31"/>
        <v>79</v>
      </c>
      <c r="AR50" s="73">
        <f t="shared" si="31"/>
        <v>80</v>
      </c>
      <c r="AS50" s="73">
        <f t="shared" si="31"/>
        <v>81</v>
      </c>
      <c r="AT50" s="73">
        <f t="shared" si="31"/>
        <v>82</v>
      </c>
      <c r="AU50" s="73">
        <f t="shared" si="31"/>
        <v>83</v>
      </c>
      <c r="AV50" s="73">
        <f t="shared" si="31"/>
        <v>84</v>
      </c>
      <c r="AW50" s="73">
        <f t="shared" si="31"/>
        <v>85</v>
      </c>
      <c r="AX50" s="77"/>
      <c r="AY50" s="77"/>
      <c r="AZ50" s="77"/>
      <c r="BA50" s="77"/>
      <c r="BB50" s="78"/>
      <c r="BC50" s="78"/>
      <c r="BD50" s="77"/>
      <c r="BE50" s="77"/>
      <c r="BF50" s="77"/>
      <c r="BG50" s="77"/>
      <c r="BH50" s="78"/>
      <c r="BI50" s="78"/>
      <c r="BJ50" s="77"/>
      <c r="BK50" s="77"/>
      <c r="BL50" s="77"/>
      <c r="BM50" s="77"/>
      <c r="BN50" s="78"/>
      <c r="BO50" s="78"/>
      <c r="BP50" s="77"/>
      <c r="BQ50" s="77"/>
      <c r="BR50" s="77"/>
      <c r="BS50" s="77"/>
      <c r="BT50" s="78"/>
      <c r="BU50" s="78"/>
      <c r="BV50" s="77"/>
      <c r="BW50" s="77"/>
      <c r="BX50" s="77"/>
      <c r="BY50" s="77"/>
      <c r="BZ50" s="78"/>
      <c r="CA50" s="78"/>
      <c r="CB50" s="77"/>
      <c r="CC50" s="77"/>
      <c r="CD50" s="77"/>
      <c r="CE50" s="77"/>
      <c r="CF50" s="78"/>
      <c r="CG50" s="78"/>
      <c r="CH50" s="77"/>
      <c r="CI50" s="77"/>
      <c r="CJ50" s="77"/>
      <c r="CK50" s="77"/>
      <c r="CL50" s="78"/>
      <c r="CM50" s="78"/>
      <c r="CN50" s="77"/>
      <c r="CO50" s="77"/>
      <c r="CP50" s="77"/>
      <c r="CQ50" s="77"/>
      <c r="CR50" s="78"/>
      <c r="CS50" s="78"/>
      <c r="CT50" s="77"/>
      <c r="CU50" s="77"/>
      <c r="CV50" s="77"/>
      <c r="CW50" s="77"/>
      <c r="CX50" s="78"/>
      <c r="CY50" s="78"/>
      <c r="CZ50" s="77"/>
    </row>
    <row r="51" spans="2:104" ht="15">
      <c r="B51" s="257"/>
      <c r="C51" s="154" t="s">
        <v>2</v>
      </c>
      <c r="D51" s="75">
        <f>ROUND(D42,0)</f>
        <v>49</v>
      </c>
      <c r="E51" s="75">
        <f>ROUND(E42,0)</f>
        <v>50</v>
      </c>
      <c r="F51" s="75">
        <f>ROUND(F42,0)</f>
        <v>50</v>
      </c>
      <c r="G51" s="75">
        <f>ROUND(G42,0)</f>
        <v>51</v>
      </c>
      <c r="H51" s="75">
        <f>ROUND(H42,0)</f>
        <v>51</v>
      </c>
      <c r="I51" s="75">
        <f aca="true" t="shared" si="32" ref="I51:AW51">ROUND(I42,0)</f>
        <v>52</v>
      </c>
      <c r="J51" s="75">
        <f t="shared" si="32"/>
        <v>53</v>
      </c>
      <c r="K51" s="75">
        <f t="shared" si="32"/>
        <v>53</v>
      </c>
      <c r="L51" s="75">
        <f t="shared" si="32"/>
        <v>54</v>
      </c>
      <c r="M51" s="75">
        <f t="shared" si="32"/>
        <v>54</v>
      </c>
      <c r="N51" s="75">
        <f t="shared" si="32"/>
        <v>55</v>
      </c>
      <c r="O51" s="75">
        <f t="shared" si="32"/>
        <v>56</v>
      </c>
      <c r="P51" s="75">
        <f t="shared" si="32"/>
        <v>56</v>
      </c>
      <c r="Q51" s="75">
        <f t="shared" si="32"/>
        <v>57</v>
      </c>
      <c r="R51" s="75">
        <f t="shared" si="32"/>
        <v>58</v>
      </c>
      <c r="S51" s="75">
        <f t="shared" si="32"/>
        <v>59</v>
      </c>
      <c r="T51" s="75">
        <f t="shared" si="32"/>
        <v>59</v>
      </c>
      <c r="U51" s="75">
        <f t="shared" si="32"/>
        <v>60</v>
      </c>
      <c r="V51" s="75">
        <f t="shared" si="32"/>
        <v>61</v>
      </c>
      <c r="W51" s="75">
        <f t="shared" si="32"/>
        <v>61</v>
      </c>
      <c r="X51" s="75">
        <f t="shared" si="32"/>
        <v>62</v>
      </c>
      <c r="Y51" s="75">
        <f t="shared" si="32"/>
        <v>63</v>
      </c>
      <c r="Z51" s="75">
        <f t="shared" si="32"/>
        <v>64</v>
      </c>
      <c r="AA51" s="75">
        <f t="shared" si="32"/>
        <v>65</v>
      </c>
      <c r="AB51" s="75">
        <f t="shared" si="32"/>
        <v>66</v>
      </c>
      <c r="AC51" s="75">
        <f t="shared" si="32"/>
        <v>67</v>
      </c>
      <c r="AD51" s="75">
        <f t="shared" si="32"/>
        <v>67</v>
      </c>
      <c r="AE51" s="75">
        <f t="shared" si="32"/>
        <v>68</v>
      </c>
      <c r="AF51" s="75">
        <f t="shared" si="32"/>
        <v>69</v>
      </c>
      <c r="AG51" s="75">
        <f t="shared" si="32"/>
        <v>70</v>
      </c>
      <c r="AH51" s="75">
        <f t="shared" si="32"/>
        <v>71</v>
      </c>
      <c r="AI51" s="75">
        <f t="shared" si="32"/>
        <v>72</v>
      </c>
      <c r="AJ51" s="75">
        <f t="shared" si="32"/>
        <v>73</v>
      </c>
      <c r="AK51" s="75">
        <f t="shared" si="32"/>
        <v>74</v>
      </c>
      <c r="AL51" s="75">
        <f t="shared" si="32"/>
        <v>75</v>
      </c>
      <c r="AM51" s="75">
        <f t="shared" si="32"/>
        <v>76</v>
      </c>
      <c r="AN51" s="75">
        <f t="shared" si="32"/>
        <v>76</v>
      </c>
      <c r="AO51" s="75">
        <f t="shared" si="32"/>
        <v>77</v>
      </c>
      <c r="AP51" s="75">
        <f t="shared" si="32"/>
        <v>78</v>
      </c>
      <c r="AQ51" s="75">
        <f t="shared" si="32"/>
        <v>79</v>
      </c>
      <c r="AR51" s="75">
        <f t="shared" si="32"/>
        <v>80</v>
      </c>
      <c r="AS51" s="75">
        <f t="shared" si="32"/>
        <v>81</v>
      </c>
      <c r="AT51" s="75">
        <f t="shared" si="32"/>
        <v>82</v>
      </c>
      <c r="AU51" s="75">
        <f t="shared" si="32"/>
        <v>83</v>
      </c>
      <c r="AV51" s="75">
        <f t="shared" si="32"/>
        <v>84</v>
      </c>
      <c r="AW51" s="75">
        <f t="shared" si="32"/>
        <v>85</v>
      </c>
      <c r="AX51" s="80"/>
      <c r="AY51" s="81"/>
      <c r="AZ51" s="81"/>
      <c r="BA51" s="81"/>
      <c r="BB51" s="2"/>
      <c r="BC51" s="2"/>
      <c r="BD51" s="80"/>
      <c r="BE51" s="81"/>
      <c r="BF51" s="81"/>
      <c r="BG51" s="81"/>
      <c r="BH51" s="2"/>
      <c r="BI51" s="2"/>
      <c r="BJ51" s="80"/>
      <c r="BK51" s="81"/>
      <c r="BL51" s="81"/>
      <c r="BM51" s="81"/>
      <c r="BN51" s="2"/>
      <c r="BO51" s="2"/>
      <c r="BP51" s="80"/>
      <c r="BQ51" s="81"/>
      <c r="BR51" s="81"/>
      <c r="BS51" s="81"/>
      <c r="BT51" s="2"/>
      <c r="BU51" s="2"/>
      <c r="BV51" s="80"/>
      <c r="BW51" s="81"/>
      <c r="BX51" s="81"/>
      <c r="BY51" s="81"/>
      <c r="BZ51" s="2"/>
      <c r="CA51" s="2"/>
      <c r="CB51" s="80"/>
      <c r="CC51" s="81"/>
      <c r="CD51" s="81"/>
      <c r="CE51" s="81"/>
      <c r="CF51" s="2"/>
      <c r="CG51" s="2"/>
      <c r="CH51" s="80"/>
      <c r="CI51" s="81"/>
      <c r="CJ51" s="81"/>
      <c r="CK51" s="81"/>
      <c r="CL51" s="2"/>
      <c r="CM51" s="2"/>
      <c r="CN51" s="80"/>
      <c r="CO51" s="81"/>
      <c r="CP51" s="81"/>
      <c r="CQ51" s="81"/>
      <c r="CR51" s="2"/>
      <c r="CS51" s="2"/>
      <c r="CT51" s="80"/>
      <c r="CU51" s="81"/>
      <c r="CV51" s="81"/>
      <c r="CW51" s="81"/>
      <c r="CX51" s="2"/>
      <c r="CY51" s="2"/>
      <c r="CZ51" s="80"/>
    </row>
    <row r="52" spans="2:104" ht="15">
      <c r="B52" s="257" t="s">
        <v>17</v>
      </c>
      <c r="C52" s="151" t="s">
        <v>3</v>
      </c>
      <c r="D52" s="82">
        <f>D43</f>
        <v>40</v>
      </c>
      <c r="E52" s="82">
        <f>E43</f>
        <v>41</v>
      </c>
      <c r="F52" s="82">
        <f>F43</f>
        <v>42</v>
      </c>
      <c r="G52" s="82">
        <f>G43</f>
        <v>43</v>
      </c>
      <c r="H52" s="82">
        <f>H43</f>
        <v>44</v>
      </c>
      <c r="I52" s="82">
        <f aca="true" t="shared" si="33" ref="I52:AW52">I43</f>
        <v>45</v>
      </c>
      <c r="J52" s="82">
        <f t="shared" si="33"/>
        <v>46</v>
      </c>
      <c r="K52" s="82">
        <f t="shared" si="33"/>
        <v>47</v>
      </c>
      <c r="L52" s="82">
        <f t="shared" si="33"/>
        <v>48</v>
      </c>
      <c r="M52" s="82">
        <f t="shared" si="33"/>
        <v>49</v>
      </c>
      <c r="N52" s="82">
        <f t="shared" si="33"/>
        <v>50</v>
      </c>
      <c r="O52" s="82">
        <f t="shared" si="33"/>
        <v>51</v>
      </c>
      <c r="P52" s="82">
        <f t="shared" si="33"/>
        <v>52</v>
      </c>
      <c r="Q52" s="82">
        <f t="shared" si="33"/>
        <v>53</v>
      </c>
      <c r="R52" s="82">
        <f t="shared" si="33"/>
        <v>54</v>
      </c>
      <c r="S52" s="82">
        <f t="shared" si="33"/>
        <v>55</v>
      </c>
      <c r="T52" s="82">
        <f t="shared" si="33"/>
        <v>56</v>
      </c>
      <c r="U52" s="82">
        <f t="shared" si="33"/>
        <v>57</v>
      </c>
      <c r="V52" s="82">
        <f t="shared" si="33"/>
        <v>58</v>
      </c>
      <c r="W52" s="82">
        <f t="shared" si="33"/>
        <v>59</v>
      </c>
      <c r="X52" s="82">
        <f t="shared" si="33"/>
        <v>60</v>
      </c>
      <c r="Y52" s="82">
        <f t="shared" si="33"/>
        <v>61</v>
      </c>
      <c r="Z52" s="82">
        <f t="shared" si="33"/>
        <v>62</v>
      </c>
      <c r="AA52" s="82">
        <f t="shared" si="33"/>
        <v>63</v>
      </c>
      <c r="AB52" s="82">
        <f t="shared" si="33"/>
        <v>64</v>
      </c>
      <c r="AC52" s="82">
        <f t="shared" si="33"/>
        <v>65</v>
      </c>
      <c r="AD52" s="82">
        <f t="shared" si="33"/>
        <v>66</v>
      </c>
      <c r="AE52" s="82">
        <f t="shared" si="33"/>
        <v>67</v>
      </c>
      <c r="AF52" s="82">
        <f t="shared" si="33"/>
        <v>68</v>
      </c>
      <c r="AG52" s="82">
        <f t="shared" si="33"/>
        <v>69</v>
      </c>
      <c r="AH52" s="82">
        <f t="shared" si="33"/>
        <v>70</v>
      </c>
      <c r="AI52" s="82">
        <f t="shared" si="33"/>
        <v>71</v>
      </c>
      <c r="AJ52" s="82">
        <f t="shared" si="33"/>
        <v>72</v>
      </c>
      <c r="AK52" s="82">
        <f t="shared" si="33"/>
        <v>73</v>
      </c>
      <c r="AL52" s="82">
        <f t="shared" si="33"/>
        <v>74</v>
      </c>
      <c r="AM52" s="82">
        <f t="shared" si="33"/>
        <v>75</v>
      </c>
      <c r="AN52" s="82">
        <f t="shared" si="33"/>
        <v>76</v>
      </c>
      <c r="AO52" s="82">
        <f t="shared" si="33"/>
        <v>77</v>
      </c>
      <c r="AP52" s="82">
        <f t="shared" si="33"/>
        <v>78</v>
      </c>
      <c r="AQ52" s="82">
        <f t="shared" si="33"/>
        <v>79</v>
      </c>
      <c r="AR52" s="82">
        <f t="shared" si="33"/>
        <v>80</v>
      </c>
      <c r="AS52" s="82">
        <f t="shared" si="33"/>
        <v>81</v>
      </c>
      <c r="AT52" s="82">
        <f t="shared" si="33"/>
        <v>82</v>
      </c>
      <c r="AU52" s="82">
        <f t="shared" si="33"/>
        <v>83</v>
      </c>
      <c r="AV52" s="82">
        <f t="shared" si="33"/>
        <v>84</v>
      </c>
      <c r="AW52" s="82">
        <f t="shared" si="33"/>
        <v>85</v>
      </c>
      <c r="AX52" s="77"/>
      <c r="AY52" s="77"/>
      <c r="AZ52" s="77"/>
      <c r="BA52" s="77"/>
      <c r="BB52" s="78"/>
      <c r="BC52" s="78"/>
      <c r="BD52" s="77"/>
      <c r="BE52" s="77"/>
      <c r="BF52" s="77"/>
      <c r="BG52" s="77"/>
      <c r="BH52" s="78"/>
      <c r="BI52" s="78"/>
      <c r="BJ52" s="77"/>
      <c r="BK52" s="77"/>
      <c r="BL52" s="77"/>
      <c r="BM52" s="77"/>
      <c r="BN52" s="78"/>
      <c r="BO52" s="78"/>
      <c r="BP52" s="77"/>
      <c r="BQ52" s="77"/>
      <c r="BR52" s="77"/>
      <c r="BS52" s="77"/>
      <c r="BT52" s="78"/>
      <c r="BU52" s="78"/>
      <c r="BV52" s="77"/>
      <c r="BW52" s="77"/>
      <c r="BX52" s="77"/>
      <c r="BY52" s="77"/>
      <c r="BZ52" s="78"/>
      <c r="CA52" s="78"/>
      <c r="CB52" s="77"/>
      <c r="CC52" s="77"/>
      <c r="CD52" s="77"/>
      <c r="CE52" s="77"/>
      <c r="CF52" s="78"/>
      <c r="CG52" s="78"/>
      <c r="CH52" s="77"/>
      <c r="CI52" s="77"/>
      <c r="CJ52" s="77"/>
      <c r="CK52" s="77"/>
      <c r="CL52" s="78"/>
      <c r="CM52" s="78"/>
      <c r="CN52" s="77"/>
      <c r="CO52" s="77"/>
      <c r="CP52" s="77"/>
      <c r="CQ52" s="77"/>
      <c r="CR52" s="78"/>
      <c r="CS52" s="78"/>
      <c r="CT52" s="77"/>
      <c r="CU52" s="77"/>
      <c r="CV52" s="77"/>
      <c r="CW52" s="77"/>
      <c r="CX52" s="78"/>
      <c r="CY52" s="78"/>
      <c r="CZ52" s="77"/>
    </row>
    <row r="53" spans="2:104" ht="15">
      <c r="B53" s="257"/>
      <c r="C53" s="152" t="s">
        <v>2</v>
      </c>
      <c r="D53" s="83">
        <f>ROUND(D45,0)</f>
        <v>47</v>
      </c>
      <c r="E53" s="83">
        <f>ROUND(E45,0)</f>
        <v>48</v>
      </c>
      <c r="F53" s="83">
        <f>ROUND(F45,0)</f>
        <v>48</v>
      </c>
      <c r="G53" s="83">
        <f>ROUND(G45,0)</f>
        <v>49</v>
      </c>
      <c r="H53" s="83">
        <f>ROUND(H45,0)</f>
        <v>50</v>
      </c>
      <c r="I53" s="83">
        <f aca="true" t="shared" si="34" ref="I53:AW53">ROUND(I45,0)</f>
        <v>51</v>
      </c>
      <c r="J53" s="83">
        <f t="shared" si="34"/>
        <v>51</v>
      </c>
      <c r="K53" s="83">
        <f t="shared" si="34"/>
        <v>52</v>
      </c>
      <c r="L53" s="83">
        <f t="shared" si="34"/>
        <v>53</v>
      </c>
      <c r="M53" s="83">
        <f t="shared" si="34"/>
        <v>53</v>
      </c>
      <c r="N53" s="83">
        <f t="shared" si="34"/>
        <v>54</v>
      </c>
      <c r="O53" s="83">
        <f t="shared" si="34"/>
        <v>55</v>
      </c>
      <c r="P53" s="83">
        <f t="shared" si="34"/>
        <v>56</v>
      </c>
      <c r="Q53" s="83">
        <f t="shared" si="34"/>
        <v>56</v>
      </c>
      <c r="R53" s="83">
        <f t="shared" si="34"/>
        <v>57</v>
      </c>
      <c r="S53" s="83">
        <f t="shared" si="34"/>
        <v>58</v>
      </c>
      <c r="T53" s="83">
        <f t="shared" si="34"/>
        <v>59</v>
      </c>
      <c r="U53" s="83">
        <f t="shared" si="34"/>
        <v>60</v>
      </c>
      <c r="V53" s="83">
        <f t="shared" si="34"/>
        <v>60</v>
      </c>
      <c r="W53" s="83">
        <f t="shared" si="34"/>
        <v>61</v>
      </c>
      <c r="X53" s="83">
        <f t="shared" si="34"/>
        <v>62</v>
      </c>
      <c r="Y53" s="83">
        <f t="shared" si="34"/>
        <v>63</v>
      </c>
      <c r="Z53" s="83">
        <f t="shared" si="34"/>
        <v>64</v>
      </c>
      <c r="AA53" s="83">
        <f t="shared" si="34"/>
        <v>65</v>
      </c>
      <c r="AB53" s="83">
        <f t="shared" si="34"/>
        <v>66</v>
      </c>
      <c r="AC53" s="83">
        <f t="shared" si="34"/>
        <v>67</v>
      </c>
      <c r="AD53" s="83">
        <f t="shared" si="34"/>
        <v>67</v>
      </c>
      <c r="AE53" s="83">
        <f t="shared" si="34"/>
        <v>68</v>
      </c>
      <c r="AF53" s="83">
        <f t="shared" si="34"/>
        <v>69</v>
      </c>
      <c r="AG53" s="83">
        <f t="shared" si="34"/>
        <v>70</v>
      </c>
      <c r="AH53" s="83">
        <f t="shared" si="34"/>
        <v>71</v>
      </c>
      <c r="AI53" s="83">
        <f t="shared" si="34"/>
        <v>72</v>
      </c>
      <c r="AJ53" s="83">
        <f t="shared" si="34"/>
        <v>73</v>
      </c>
      <c r="AK53" s="83">
        <f t="shared" si="34"/>
        <v>74</v>
      </c>
      <c r="AL53" s="83">
        <f t="shared" si="34"/>
        <v>75</v>
      </c>
      <c r="AM53" s="83">
        <f t="shared" si="34"/>
        <v>76</v>
      </c>
      <c r="AN53" s="83">
        <f t="shared" si="34"/>
        <v>77</v>
      </c>
      <c r="AO53" s="83">
        <f t="shared" si="34"/>
        <v>78</v>
      </c>
      <c r="AP53" s="83">
        <f t="shared" si="34"/>
        <v>79</v>
      </c>
      <c r="AQ53" s="83">
        <f t="shared" si="34"/>
        <v>80</v>
      </c>
      <c r="AR53" s="83">
        <f t="shared" si="34"/>
        <v>81</v>
      </c>
      <c r="AS53" s="83">
        <f t="shared" si="34"/>
        <v>82</v>
      </c>
      <c r="AT53" s="83">
        <f t="shared" si="34"/>
        <v>83</v>
      </c>
      <c r="AU53" s="83">
        <f t="shared" si="34"/>
        <v>84</v>
      </c>
      <c r="AV53" s="83">
        <f t="shared" si="34"/>
        <v>85</v>
      </c>
      <c r="AW53" s="83">
        <f t="shared" si="34"/>
        <v>86</v>
      </c>
      <c r="AX53" s="3"/>
      <c r="AY53" s="80"/>
      <c r="AZ53" s="80"/>
      <c r="BA53" s="80"/>
      <c r="BB53" s="4"/>
      <c r="BC53" s="4"/>
      <c r="BD53" s="3"/>
      <c r="BE53" s="80"/>
      <c r="BF53" s="80"/>
      <c r="BG53" s="80"/>
      <c r="BH53" s="4"/>
      <c r="BI53" s="4"/>
      <c r="BJ53" s="3"/>
      <c r="BK53" s="80"/>
      <c r="BL53" s="80"/>
      <c r="BM53" s="80"/>
      <c r="BN53" s="4"/>
      <c r="BO53" s="4"/>
      <c r="BP53" s="3"/>
      <c r="BQ53" s="80"/>
      <c r="BR53" s="80"/>
      <c r="BS53" s="80"/>
      <c r="BT53" s="4"/>
      <c r="BU53" s="4"/>
      <c r="BV53" s="3"/>
      <c r="BW53" s="80"/>
      <c r="BX53" s="80"/>
      <c r="BY53" s="80"/>
      <c r="BZ53" s="4"/>
      <c r="CA53" s="4"/>
      <c r="CB53" s="3"/>
      <c r="CC53" s="80"/>
      <c r="CD53" s="80"/>
      <c r="CE53" s="80"/>
      <c r="CF53" s="4"/>
      <c r="CG53" s="4"/>
      <c r="CH53" s="3"/>
      <c r="CI53" s="80"/>
      <c r="CJ53" s="80"/>
      <c r="CK53" s="80"/>
      <c r="CL53" s="4"/>
      <c r="CM53" s="4"/>
      <c r="CN53" s="3"/>
      <c r="CO53" s="80"/>
      <c r="CP53" s="80"/>
      <c r="CQ53" s="80"/>
      <c r="CR53" s="4"/>
      <c r="CS53" s="4"/>
      <c r="CT53" s="3"/>
      <c r="CU53" s="80"/>
      <c r="CV53" s="80"/>
      <c r="CW53" s="80"/>
      <c r="CX53" s="4"/>
      <c r="CY53" s="4"/>
      <c r="CZ53" s="84"/>
    </row>
    <row r="55" ht="12.75" customHeight="1" hidden="1"/>
    <row r="56" spans="3:15" ht="12.75" customHeight="1" hidden="1">
      <c r="C56" s="142" t="s">
        <v>32</v>
      </c>
      <c r="D56" s="143">
        <v>4</v>
      </c>
      <c r="E56" s="143">
        <f aca="true" t="shared" si="35" ref="E56:N56">D56+1</f>
        <v>5</v>
      </c>
      <c r="F56" s="143">
        <f t="shared" si="35"/>
        <v>6</v>
      </c>
      <c r="G56" s="143">
        <f t="shared" si="35"/>
        <v>7</v>
      </c>
      <c r="H56" s="143">
        <f t="shared" si="35"/>
        <v>8</v>
      </c>
      <c r="I56" s="143">
        <f t="shared" si="35"/>
        <v>9</v>
      </c>
      <c r="J56" s="143">
        <f t="shared" si="35"/>
        <v>10</v>
      </c>
      <c r="K56" s="143">
        <f t="shared" si="35"/>
        <v>11</v>
      </c>
      <c r="L56" s="143">
        <f t="shared" si="35"/>
        <v>12</v>
      </c>
      <c r="M56" s="143">
        <f t="shared" si="35"/>
        <v>13</v>
      </c>
      <c r="N56" s="143">
        <f t="shared" si="35"/>
        <v>14</v>
      </c>
      <c r="O56" s="16"/>
    </row>
    <row r="57" ht="12.75" customHeight="1" hidden="1">
      <c r="A57" s="144" t="s">
        <v>35</v>
      </c>
    </row>
    <row r="58" spans="2:14" ht="12.75" customHeight="1" hidden="1">
      <c r="B58" s="130" t="s">
        <v>14</v>
      </c>
      <c r="N58" s="7"/>
    </row>
    <row r="59" spans="2:14" ht="12.75" customHeight="1" hidden="1">
      <c r="B59" s="254" t="s">
        <v>15</v>
      </c>
      <c r="C59" s="72" t="s">
        <v>3</v>
      </c>
      <c r="D59" s="155">
        <f>D18/D19</f>
        <v>1.6666666666666667</v>
      </c>
      <c r="E59" s="155">
        <f aca="true" t="shared" si="36" ref="E59:M59">E18/E19</f>
        <v>1.4285714285714286</v>
      </c>
      <c r="F59" s="155">
        <f t="shared" si="36"/>
        <v>1.25</v>
      </c>
      <c r="G59" s="155">
        <f t="shared" si="36"/>
        <v>1</v>
      </c>
      <c r="H59" s="155">
        <f t="shared" si="36"/>
        <v>1.1111111111111112</v>
      </c>
      <c r="I59" s="155">
        <f t="shared" si="36"/>
        <v>1</v>
      </c>
      <c r="J59" s="155">
        <f t="shared" si="36"/>
        <v>1.1111111111111112</v>
      </c>
      <c r="K59" s="155">
        <f t="shared" si="36"/>
        <v>1</v>
      </c>
      <c r="L59" s="155">
        <f t="shared" si="36"/>
        <v>1</v>
      </c>
      <c r="M59" s="155">
        <f t="shared" si="36"/>
        <v>1</v>
      </c>
      <c r="N59" s="156"/>
    </row>
    <row r="60" spans="2:14" ht="12.75" customHeight="1" hidden="1">
      <c r="B60" s="254"/>
      <c r="C60" s="74" t="s">
        <v>2</v>
      </c>
      <c r="D60" s="150" t="str">
        <f aca="true" t="shared" si="37" ref="D60:M60">CONCATENATE(D10," - ",E10)</f>
        <v>49 - 55</v>
      </c>
      <c r="E60" s="150" t="str">
        <f t="shared" si="37"/>
        <v>55 - 62</v>
      </c>
      <c r="F60" s="150" t="str">
        <f t="shared" si="37"/>
        <v>62 - 70</v>
      </c>
      <c r="G60" s="150" t="str">
        <f t="shared" si="37"/>
        <v>70 - 80</v>
      </c>
      <c r="H60" s="150" t="str">
        <f t="shared" si="37"/>
        <v>80 - 89</v>
      </c>
      <c r="I60" s="150" t="str">
        <f t="shared" si="37"/>
        <v>89 - 99</v>
      </c>
      <c r="J60" s="150" t="str">
        <f t="shared" si="37"/>
        <v>99 - 108</v>
      </c>
      <c r="K60" s="150" t="str">
        <f t="shared" si="37"/>
        <v>108 - 118</v>
      </c>
      <c r="L60" s="150" t="str">
        <f t="shared" si="37"/>
        <v>118 - 128</v>
      </c>
      <c r="M60" s="150" t="str">
        <f t="shared" si="37"/>
        <v>128 - 138</v>
      </c>
      <c r="N60" s="150" t="str">
        <f>CONCATENATE(N10)</f>
        <v>138</v>
      </c>
    </row>
    <row r="61" spans="2:14" ht="12.75" customHeight="1" hidden="1">
      <c r="B61" s="254" t="s">
        <v>16</v>
      </c>
      <c r="C61" s="76" t="s">
        <v>3</v>
      </c>
      <c r="D61" s="155">
        <f>D20/D21</f>
        <v>1.6666666666666667</v>
      </c>
      <c r="E61" s="155">
        <f>E20/E21</f>
        <v>1.4285714285714286</v>
      </c>
      <c r="F61" s="155">
        <f>F20/F21</f>
        <v>1.1111111111111112</v>
      </c>
      <c r="G61" s="155">
        <f>G20/G21</f>
        <v>1.1111111111111112</v>
      </c>
      <c r="H61" s="155">
        <f>H20/H21</f>
        <v>1</v>
      </c>
      <c r="I61" s="77"/>
      <c r="J61" s="77"/>
      <c r="K61" s="77"/>
      <c r="L61" s="77"/>
      <c r="M61" s="78"/>
      <c r="N61" s="78"/>
    </row>
    <row r="62" spans="2:14" ht="12.75" customHeight="1" hidden="1">
      <c r="B62" s="254"/>
      <c r="C62" s="79" t="s">
        <v>2</v>
      </c>
      <c r="D62" s="150" t="str">
        <f>CONCATENATE(D12," - ",E12)</f>
        <v>49 - 55</v>
      </c>
      <c r="E62" s="150" t="str">
        <f>CONCATENATE(E12," - ",F12)</f>
        <v>55 - 62</v>
      </c>
      <c r="F62" s="150" t="str">
        <f>CONCATENATE(F12," - ",G12)</f>
        <v>62 - 71</v>
      </c>
      <c r="G62" s="150" t="str">
        <f>CONCATENATE(G12," - ",H12)</f>
        <v>71 - 80</v>
      </c>
      <c r="H62" s="150" t="str">
        <f>CONCATENATE(H12," - ",I12)</f>
        <v>80 - 85</v>
      </c>
      <c r="I62" s="80"/>
      <c r="J62" s="81"/>
      <c r="K62" s="81"/>
      <c r="L62" s="81"/>
      <c r="M62" s="2"/>
      <c r="N62" s="2"/>
    </row>
    <row r="63" spans="2:14" ht="12.75" customHeight="1" hidden="1">
      <c r="B63" s="254" t="s">
        <v>17</v>
      </c>
      <c r="C63" s="72" t="s">
        <v>3</v>
      </c>
      <c r="D63" s="155">
        <f>D22/D23</f>
        <v>1.4285714285714286</v>
      </c>
      <c r="E63" s="155">
        <f>E22/E23</f>
        <v>1.25</v>
      </c>
      <c r="F63" s="155">
        <f>F22/F23</f>
        <v>1.1111111111111112</v>
      </c>
      <c r="G63" s="155">
        <f>G22/G23</f>
        <v>1</v>
      </c>
      <c r="H63" s="155">
        <f>H22/H23</f>
        <v>1</v>
      </c>
      <c r="I63" s="77"/>
      <c r="J63" s="77"/>
      <c r="K63" s="77"/>
      <c r="L63" s="77"/>
      <c r="M63" s="78"/>
      <c r="N63" s="78"/>
    </row>
    <row r="64" spans="2:14" ht="12.75" customHeight="1" hidden="1">
      <c r="B64" s="254"/>
      <c r="C64" s="74" t="s">
        <v>2</v>
      </c>
      <c r="D64" s="150" t="str">
        <f>CONCATENATE(D14," - ",E14)</f>
        <v>47 - 54</v>
      </c>
      <c r="E64" s="150" t="str">
        <f>CONCATENATE(E14," - ",F14)</f>
        <v>54 - 62</v>
      </c>
      <c r="F64" s="150" t="str">
        <f>CONCATENATE(F14," - ",G14)</f>
        <v>62 - 71</v>
      </c>
      <c r="G64" s="150" t="str">
        <f>CONCATENATE(G14," - ",H14)</f>
        <v>71 - 81</v>
      </c>
      <c r="H64" s="150" t="str">
        <f>CONCATENATE(H14," - ",I14)</f>
        <v>81 - 86</v>
      </c>
      <c r="I64" s="3"/>
      <c r="J64" s="80"/>
      <c r="K64" s="80"/>
      <c r="L64" s="80"/>
      <c r="M64" s="4"/>
      <c r="N64" s="4"/>
    </row>
    <row r="65" ht="12.75" customHeight="1" hidden="1"/>
    <row r="66" spans="2:16" ht="12.75" customHeight="1" hidden="1">
      <c r="B66" s="130" t="s">
        <v>14</v>
      </c>
      <c r="C66" s="145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</row>
    <row r="67" spans="2:93" ht="12.75" customHeight="1" hidden="1">
      <c r="B67" s="254" t="s">
        <v>15</v>
      </c>
      <c r="C67" s="147" t="s">
        <v>3</v>
      </c>
      <c r="D67" s="155">
        <v>40</v>
      </c>
      <c r="E67" s="155">
        <f aca="true" t="shared" si="38" ref="E67:AJ67">D67+E68</f>
        <v>41.666666666666664</v>
      </c>
      <c r="F67" s="155">
        <f t="shared" si="38"/>
        <v>43.33333333333333</v>
      </c>
      <c r="G67" s="155">
        <f t="shared" si="38"/>
        <v>44.99999999999999</v>
      </c>
      <c r="H67" s="155">
        <f t="shared" si="38"/>
        <v>46.66666666666666</v>
      </c>
      <c r="I67" s="155">
        <f t="shared" si="38"/>
        <v>48.33333333333332</v>
      </c>
      <c r="J67" s="155">
        <f t="shared" si="38"/>
        <v>49.999999999999986</v>
      </c>
      <c r="K67" s="155">
        <f t="shared" si="38"/>
        <v>51.428571428571416</v>
      </c>
      <c r="L67" s="155">
        <f t="shared" si="38"/>
        <v>52.85714285714285</v>
      </c>
      <c r="M67" s="155">
        <f t="shared" si="38"/>
        <v>54.28571428571428</v>
      </c>
      <c r="N67" s="155">
        <f t="shared" si="38"/>
        <v>55.71428571428571</v>
      </c>
      <c r="O67" s="155">
        <f t="shared" si="38"/>
        <v>57.14285714285714</v>
      </c>
      <c r="P67" s="155">
        <f t="shared" si="38"/>
        <v>58.57142857142857</v>
      </c>
      <c r="Q67" s="155">
        <f t="shared" si="38"/>
        <v>60</v>
      </c>
      <c r="R67" s="155">
        <f t="shared" si="38"/>
        <v>61.25</v>
      </c>
      <c r="S67" s="155">
        <f t="shared" si="38"/>
        <v>62.5</v>
      </c>
      <c r="T67" s="155">
        <f t="shared" si="38"/>
        <v>63.75</v>
      </c>
      <c r="U67" s="155">
        <f t="shared" si="38"/>
        <v>65</v>
      </c>
      <c r="V67" s="155">
        <f t="shared" si="38"/>
        <v>66.25</v>
      </c>
      <c r="W67" s="155">
        <f t="shared" si="38"/>
        <v>67.5</v>
      </c>
      <c r="X67" s="155">
        <f t="shared" si="38"/>
        <v>68.75</v>
      </c>
      <c r="Y67" s="155">
        <f t="shared" si="38"/>
        <v>70</v>
      </c>
      <c r="Z67" s="155">
        <f t="shared" si="38"/>
        <v>71</v>
      </c>
      <c r="AA67" s="155">
        <f t="shared" si="38"/>
        <v>72</v>
      </c>
      <c r="AB67" s="155">
        <f t="shared" si="38"/>
        <v>73</v>
      </c>
      <c r="AC67" s="155">
        <f t="shared" si="38"/>
        <v>74</v>
      </c>
      <c r="AD67" s="155">
        <f t="shared" si="38"/>
        <v>75</v>
      </c>
      <c r="AE67" s="155">
        <f t="shared" si="38"/>
        <v>76</v>
      </c>
      <c r="AF67" s="155">
        <f t="shared" si="38"/>
        <v>77</v>
      </c>
      <c r="AG67" s="155">
        <f t="shared" si="38"/>
        <v>78</v>
      </c>
      <c r="AH67" s="155">
        <f t="shared" si="38"/>
        <v>79</v>
      </c>
      <c r="AI67" s="155">
        <f t="shared" si="38"/>
        <v>80</v>
      </c>
      <c r="AJ67" s="155">
        <f t="shared" si="38"/>
        <v>81.11111111111111</v>
      </c>
      <c r="AK67" s="155">
        <f aca="true" t="shared" si="39" ref="AK67:BP67">AJ67+AK68</f>
        <v>82.22222222222223</v>
      </c>
      <c r="AL67" s="155">
        <f t="shared" si="39"/>
        <v>83.33333333333334</v>
      </c>
      <c r="AM67" s="155">
        <f t="shared" si="39"/>
        <v>84.44444444444446</v>
      </c>
      <c r="AN67" s="155">
        <f t="shared" si="39"/>
        <v>85.55555555555557</v>
      </c>
      <c r="AO67" s="155">
        <f t="shared" si="39"/>
        <v>86.66666666666669</v>
      </c>
      <c r="AP67" s="155">
        <f t="shared" si="39"/>
        <v>87.7777777777778</v>
      </c>
      <c r="AQ67" s="155">
        <f t="shared" si="39"/>
        <v>88.88888888888891</v>
      </c>
      <c r="AR67" s="155">
        <f t="shared" si="39"/>
        <v>90.00000000000003</v>
      </c>
      <c r="AS67" s="155">
        <f t="shared" si="39"/>
        <v>91.00000000000003</v>
      </c>
      <c r="AT67" s="155">
        <f t="shared" si="39"/>
        <v>92.00000000000003</v>
      </c>
      <c r="AU67" s="155">
        <f t="shared" si="39"/>
        <v>93.00000000000003</v>
      </c>
      <c r="AV67" s="155">
        <f t="shared" si="39"/>
        <v>94.00000000000003</v>
      </c>
      <c r="AW67" s="155">
        <f t="shared" si="39"/>
        <v>95.00000000000003</v>
      </c>
      <c r="AX67" s="155">
        <f t="shared" si="39"/>
        <v>96.00000000000003</v>
      </c>
      <c r="AY67" s="155">
        <f t="shared" si="39"/>
        <v>97.00000000000003</v>
      </c>
      <c r="AZ67" s="155">
        <f t="shared" si="39"/>
        <v>98.00000000000003</v>
      </c>
      <c r="BA67" s="155">
        <f t="shared" si="39"/>
        <v>99.00000000000003</v>
      </c>
      <c r="BB67" s="155">
        <f t="shared" si="39"/>
        <v>100.00000000000003</v>
      </c>
      <c r="BC67" s="155">
        <f t="shared" si="39"/>
        <v>101.11111111111114</v>
      </c>
      <c r="BD67" s="155">
        <f t="shared" si="39"/>
        <v>102.22222222222226</v>
      </c>
      <c r="BE67" s="155">
        <f t="shared" si="39"/>
        <v>103.33333333333337</v>
      </c>
      <c r="BF67" s="155">
        <f t="shared" si="39"/>
        <v>104.44444444444449</v>
      </c>
      <c r="BG67" s="155">
        <f t="shared" si="39"/>
        <v>105.5555555555556</v>
      </c>
      <c r="BH67" s="155">
        <f t="shared" si="39"/>
        <v>106.66666666666671</v>
      </c>
      <c r="BI67" s="155">
        <f t="shared" si="39"/>
        <v>107.77777777777783</v>
      </c>
      <c r="BJ67" s="155">
        <f t="shared" si="39"/>
        <v>108.88888888888894</v>
      </c>
      <c r="BK67" s="155">
        <f t="shared" si="39"/>
        <v>110.00000000000006</v>
      </c>
      <c r="BL67" s="155">
        <f t="shared" si="39"/>
        <v>111.00000000000006</v>
      </c>
      <c r="BM67" s="155">
        <f t="shared" si="39"/>
        <v>112.00000000000006</v>
      </c>
      <c r="BN67" s="155">
        <f t="shared" si="39"/>
        <v>113.00000000000006</v>
      </c>
      <c r="BO67" s="155">
        <f t="shared" si="39"/>
        <v>114.00000000000006</v>
      </c>
      <c r="BP67" s="155">
        <f t="shared" si="39"/>
        <v>115.00000000000006</v>
      </c>
      <c r="BQ67" s="155">
        <f aca="true" t="shared" si="40" ref="BQ67:CO67">BP67+BQ68</f>
        <v>116.00000000000006</v>
      </c>
      <c r="BR67" s="155">
        <f t="shared" si="40"/>
        <v>117.00000000000006</v>
      </c>
      <c r="BS67" s="155">
        <f t="shared" si="40"/>
        <v>118.00000000000006</v>
      </c>
      <c r="BT67" s="155">
        <f t="shared" si="40"/>
        <v>119.00000000000006</v>
      </c>
      <c r="BU67" s="155">
        <f t="shared" si="40"/>
        <v>120.00000000000006</v>
      </c>
      <c r="BV67" s="155">
        <f t="shared" si="40"/>
        <v>121.00000000000006</v>
      </c>
      <c r="BW67" s="155">
        <f t="shared" si="40"/>
        <v>122.00000000000006</v>
      </c>
      <c r="BX67" s="155">
        <f t="shared" si="40"/>
        <v>123.00000000000006</v>
      </c>
      <c r="BY67" s="155">
        <f t="shared" si="40"/>
        <v>124.00000000000006</v>
      </c>
      <c r="BZ67" s="155">
        <f t="shared" si="40"/>
        <v>125.00000000000006</v>
      </c>
      <c r="CA67" s="155">
        <f t="shared" si="40"/>
        <v>126.00000000000006</v>
      </c>
      <c r="CB67" s="155">
        <f t="shared" si="40"/>
        <v>127.00000000000006</v>
      </c>
      <c r="CC67" s="155">
        <f t="shared" si="40"/>
        <v>128.00000000000006</v>
      </c>
      <c r="CD67" s="155">
        <f t="shared" si="40"/>
        <v>129.00000000000006</v>
      </c>
      <c r="CE67" s="155">
        <f t="shared" si="40"/>
        <v>130.00000000000006</v>
      </c>
      <c r="CF67" s="155">
        <f t="shared" si="40"/>
        <v>131.00000000000006</v>
      </c>
      <c r="CG67" s="155">
        <f t="shared" si="40"/>
        <v>132.00000000000006</v>
      </c>
      <c r="CH67" s="155">
        <f t="shared" si="40"/>
        <v>133.00000000000006</v>
      </c>
      <c r="CI67" s="155">
        <f t="shared" si="40"/>
        <v>134.00000000000006</v>
      </c>
      <c r="CJ67" s="155">
        <f t="shared" si="40"/>
        <v>135.00000000000006</v>
      </c>
      <c r="CK67" s="155">
        <f t="shared" si="40"/>
        <v>136.00000000000006</v>
      </c>
      <c r="CL67" s="155">
        <f t="shared" si="40"/>
        <v>137.00000000000006</v>
      </c>
      <c r="CM67" s="155">
        <f t="shared" si="40"/>
        <v>138.00000000000006</v>
      </c>
      <c r="CN67" s="155">
        <f t="shared" si="40"/>
        <v>139.00000000000006</v>
      </c>
      <c r="CO67" s="155">
        <f t="shared" si="40"/>
        <v>140.00000000000006</v>
      </c>
    </row>
    <row r="68" spans="2:93" ht="12.75" customHeight="1" hidden="1">
      <c r="B68" s="254"/>
      <c r="C68" s="148" t="s">
        <v>34</v>
      </c>
      <c r="D68" s="157">
        <f ca="1">IF(MOD(D67,10)=0,"",INDIRECT(CONCATENATE("R59C",INT(D67/10)),FALSE))</f>
      </c>
      <c r="E68" s="157">
        <f>D79</f>
        <v>1.6666666666666667</v>
      </c>
      <c r="F68" s="157">
        <f aca="true" t="shared" si="41" ref="F68:BQ68">E79</f>
        <v>1.6666666666666667</v>
      </c>
      <c r="G68" s="157">
        <f t="shared" si="41"/>
        <v>1.6666666666666667</v>
      </c>
      <c r="H68" s="157">
        <f t="shared" si="41"/>
        <v>1.6666666666666667</v>
      </c>
      <c r="I68" s="157">
        <f t="shared" si="41"/>
        <v>1.6666666666666667</v>
      </c>
      <c r="J68" s="157">
        <f t="shared" si="41"/>
        <v>1.6666666666666667</v>
      </c>
      <c r="K68" s="157">
        <f t="shared" si="41"/>
        <v>1.4285714285714286</v>
      </c>
      <c r="L68" s="157">
        <f t="shared" si="41"/>
        <v>1.4285714285714286</v>
      </c>
      <c r="M68" s="157">
        <f t="shared" si="41"/>
        <v>1.4285714285714286</v>
      </c>
      <c r="N68" s="157">
        <f t="shared" si="41"/>
        <v>1.4285714285714286</v>
      </c>
      <c r="O68" s="157">
        <f t="shared" si="41"/>
        <v>1.4285714285714286</v>
      </c>
      <c r="P68" s="157">
        <f t="shared" si="41"/>
        <v>1.4285714285714286</v>
      </c>
      <c r="Q68" s="157">
        <f t="shared" si="41"/>
        <v>1.4285714285714286</v>
      </c>
      <c r="R68" s="157">
        <f t="shared" si="41"/>
        <v>1.25</v>
      </c>
      <c r="S68" s="157">
        <f t="shared" si="41"/>
        <v>1.25</v>
      </c>
      <c r="T68" s="157">
        <f t="shared" si="41"/>
        <v>1.25</v>
      </c>
      <c r="U68" s="157">
        <f t="shared" si="41"/>
        <v>1.25</v>
      </c>
      <c r="V68" s="157">
        <f t="shared" si="41"/>
        <v>1.25</v>
      </c>
      <c r="W68" s="157">
        <f t="shared" si="41"/>
        <v>1.25</v>
      </c>
      <c r="X68" s="157">
        <f t="shared" si="41"/>
        <v>1.25</v>
      </c>
      <c r="Y68" s="157">
        <f t="shared" si="41"/>
        <v>1.25</v>
      </c>
      <c r="Z68" s="157">
        <f t="shared" si="41"/>
        <v>1</v>
      </c>
      <c r="AA68" s="157">
        <f t="shared" si="41"/>
        <v>1</v>
      </c>
      <c r="AB68" s="157">
        <f t="shared" si="41"/>
        <v>1</v>
      </c>
      <c r="AC68" s="157">
        <f t="shared" si="41"/>
        <v>1</v>
      </c>
      <c r="AD68" s="157">
        <f t="shared" si="41"/>
        <v>1</v>
      </c>
      <c r="AE68" s="157">
        <f t="shared" si="41"/>
        <v>1</v>
      </c>
      <c r="AF68" s="157">
        <f t="shared" si="41"/>
        <v>1</v>
      </c>
      <c r="AG68" s="157">
        <f t="shared" si="41"/>
        <v>1</v>
      </c>
      <c r="AH68" s="157">
        <f t="shared" si="41"/>
        <v>1</v>
      </c>
      <c r="AI68" s="157">
        <f t="shared" si="41"/>
        <v>1</v>
      </c>
      <c r="AJ68" s="157">
        <f t="shared" si="41"/>
        <v>1.1111111111111112</v>
      </c>
      <c r="AK68" s="157">
        <f t="shared" si="41"/>
        <v>1.1111111111111112</v>
      </c>
      <c r="AL68" s="157">
        <f t="shared" si="41"/>
        <v>1.1111111111111112</v>
      </c>
      <c r="AM68" s="157">
        <f t="shared" si="41"/>
        <v>1.1111111111111112</v>
      </c>
      <c r="AN68" s="157">
        <f t="shared" si="41"/>
        <v>1.1111111111111112</v>
      </c>
      <c r="AO68" s="157">
        <f t="shared" si="41"/>
        <v>1.1111111111111112</v>
      </c>
      <c r="AP68" s="157">
        <f t="shared" si="41"/>
        <v>1.1111111111111112</v>
      </c>
      <c r="AQ68" s="157">
        <f t="shared" si="41"/>
        <v>1.1111111111111112</v>
      </c>
      <c r="AR68" s="157">
        <f t="shared" si="41"/>
        <v>1.1111111111111112</v>
      </c>
      <c r="AS68" s="157">
        <f t="shared" si="41"/>
        <v>1</v>
      </c>
      <c r="AT68" s="157">
        <f t="shared" si="41"/>
        <v>1</v>
      </c>
      <c r="AU68" s="157">
        <f t="shared" si="41"/>
        <v>1</v>
      </c>
      <c r="AV68" s="157">
        <f t="shared" si="41"/>
        <v>1</v>
      </c>
      <c r="AW68" s="157">
        <f t="shared" si="41"/>
        <v>1</v>
      </c>
      <c r="AX68" s="157">
        <f t="shared" si="41"/>
        <v>1</v>
      </c>
      <c r="AY68" s="157">
        <f t="shared" si="41"/>
        <v>1</v>
      </c>
      <c r="AZ68" s="157">
        <f t="shared" si="41"/>
        <v>1</v>
      </c>
      <c r="BA68" s="157">
        <f t="shared" si="41"/>
        <v>1</v>
      </c>
      <c r="BB68" s="157">
        <f t="shared" si="41"/>
        <v>1</v>
      </c>
      <c r="BC68" s="157">
        <f t="shared" si="41"/>
        <v>1.1111111111111112</v>
      </c>
      <c r="BD68" s="157">
        <f t="shared" si="41"/>
        <v>1.1111111111111112</v>
      </c>
      <c r="BE68" s="157">
        <f t="shared" si="41"/>
        <v>1.1111111111111112</v>
      </c>
      <c r="BF68" s="157">
        <f t="shared" si="41"/>
        <v>1.1111111111111112</v>
      </c>
      <c r="BG68" s="157">
        <f t="shared" si="41"/>
        <v>1.1111111111111112</v>
      </c>
      <c r="BH68" s="157">
        <f t="shared" si="41"/>
        <v>1.1111111111111112</v>
      </c>
      <c r="BI68" s="157">
        <f t="shared" si="41"/>
        <v>1.1111111111111112</v>
      </c>
      <c r="BJ68" s="157">
        <f t="shared" si="41"/>
        <v>1.1111111111111112</v>
      </c>
      <c r="BK68" s="157">
        <f t="shared" si="41"/>
        <v>1.1111111111111112</v>
      </c>
      <c r="BL68" s="157">
        <f t="shared" si="41"/>
        <v>1</v>
      </c>
      <c r="BM68" s="157">
        <f t="shared" si="41"/>
        <v>1</v>
      </c>
      <c r="BN68" s="157">
        <f t="shared" si="41"/>
        <v>1</v>
      </c>
      <c r="BO68" s="157">
        <f t="shared" si="41"/>
        <v>1</v>
      </c>
      <c r="BP68" s="157">
        <f t="shared" si="41"/>
        <v>1</v>
      </c>
      <c r="BQ68" s="157">
        <f t="shared" si="41"/>
        <v>1</v>
      </c>
      <c r="BR68" s="157">
        <f aca="true" t="shared" si="42" ref="BR68:CO68">BQ79</f>
        <v>1</v>
      </c>
      <c r="BS68" s="157">
        <f t="shared" si="42"/>
        <v>1</v>
      </c>
      <c r="BT68" s="157">
        <f t="shared" si="42"/>
        <v>1</v>
      </c>
      <c r="BU68" s="157">
        <f t="shared" si="42"/>
        <v>1</v>
      </c>
      <c r="BV68" s="157">
        <f t="shared" si="42"/>
        <v>1</v>
      </c>
      <c r="BW68" s="157">
        <f t="shared" si="42"/>
        <v>1</v>
      </c>
      <c r="BX68" s="157">
        <f t="shared" si="42"/>
        <v>1</v>
      </c>
      <c r="BY68" s="157">
        <f t="shared" si="42"/>
        <v>1</v>
      </c>
      <c r="BZ68" s="157">
        <f t="shared" si="42"/>
        <v>1</v>
      </c>
      <c r="CA68" s="157">
        <f t="shared" si="42"/>
        <v>1</v>
      </c>
      <c r="CB68" s="157">
        <f t="shared" si="42"/>
        <v>1</v>
      </c>
      <c r="CC68" s="157">
        <f t="shared" si="42"/>
        <v>1</v>
      </c>
      <c r="CD68" s="157">
        <f t="shared" si="42"/>
        <v>1</v>
      </c>
      <c r="CE68" s="157">
        <f t="shared" si="42"/>
        <v>1</v>
      </c>
      <c r="CF68" s="157">
        <f t="shared" si="42"/>
        <v>1</v>
      </c>
      <c r="CG68" s="157">
        <f t="shared" si="42"/>
        <v>1</v>
      </c>
      <c r="CH68" s="157">
        <f t="shared" si="42"/>
        <v>1</v>
      </c>
      <c r="CI68" s="157">
        <f t="shared" si="42"/>
        <v>1</v>
      </c>
      <c r="CJ68" s="157">
        <f t="shared" si="42"/>
        <v>1</v>
      </c>
      <c r="CK68" s="157">
        <f t="shared" si="42"/>
        <v>1</v>
      </c>
      <c r="CL68" s="157">
        <f t="shared" si="42"/>
        <v>1</v>
      </c>
      <c r="CM68" s="157">
        <f t="shared" si="42"/>
        <v>1</v>
      </c>
      <c r="CN68" s="157">
        <f t="shared" si="42"/>
        <v>1</v>
      </c>
      <c r="CO68" s="157">
        <f t="shared" si="42"/>
        <v>1</v>
      </c>
    </row>
    <row r="69" spans="2:93" ht="12.75" customHeight="1" hidden="1">
      <c r="B69" s="254"/>
      <c r="C69" s="149" t="s">
        <v>2</v>
      </c>
      <c r="D69" s="75">
        <v>49</v>
      </c>
      <c r="E69" s="75">
        <f>D69+1</f>
        <v>50</v>
      </c>
      <c r="F69" s="75">
        <f aca="true" t="shared" si="43" ref="F69:BF69">E69+1</f>
        <v>51</v>
      </c>
      <c r="G69" s="75">
        <f t="shared" si="43"/>
        <v>52</v>
      </c>
      <c r="H69" s="75">
        <f t="shared" si="43"/>
        <v>53</v>
      </c>
      <c r="I69" s="75">
        <f t="shared" si="43"/>
        <v>54</v>
      </c>
      <c r="J69" s="75">
        <f t="shared" si="43"/>
        <v>55</v>
      </c>
      <c r="K69" s="75">
        <f t="shared" si="43"/>
        <v>56</v>
      </c>
      <c r="L69" s="75">
        <f t="shared" si="43"/>
        <v>57</v>
      </c>
      <c r="M69" s="75">
        <f t="shared" si="43"/>
        <v>58</v>
      </c>
      <c r="N69" s="75">
        <f t="shared" si="43"/>
        <v>59</v>
      </c>
      <c r="O69" s="75">
        <f t="shared" si="43"/>
        <v>60</v>
      </c>
      <c r="P69" s="75">
        <f t="shared" si="43"/>
        <v>61</v>
      </c>
      <c r="Q69" s="75">
        <f t="shared" si="43"/>
        <v>62</v>
      </c>
      <c r="R69" s="75">
        <f t="shared" si="43"/>
        <v>63</v>
      </c>
      <c r="S69" s="75">
        <f t="shared" si="43"/>
        <v>64</v>
      </c>
      <c r="T69" s="75">
        <f t="shared" si="43"/>
        <v>65</v>
      </c>
      <c r="U69" s="75">
        <f t="shared" si="43"/>
        <v>66</v>
      </c>
      <c r="V69" s="75">
        <f t="shared" si="43"/>
        <v>67</v>
      </c>
      <c r="W69" s="75">
        <f t="shared" si="43"/>
        <v>68</v>
      </c>
      <c r="X69" s="75">
        <f t="shared" si="43"/>
        <v>69</v>
      </c>
      <c r="Y69" s="75">
        <f t="shared" si="43"/>
        <v>70</v>
      </c>
      <c r="Z69" s="75">
        <f t="shared" si="43"/>
        <v>71</v>
      </c>
      <c r="AA69" s="75">
        <f t="shared" si="43"/>
        <v>72</v>
      </c>
      <c r="AB69" s="75">
        <f t="shared" si="43"/>
        <v>73</v>
      </c>
      <c r="AC69" s="75">
        <f t="shared" si="43"/>
        <v>74</v>
      </c>
      <c r="AD69" s="75">
        <f t="shared" si="43"/>
        <v>75</v>
      </c>
      <c r="AE69" s="75">
        <f t="shared" si="43"/>
        <v>76</v>
      </c>
      <c r="AF69" s="75">
        <f t="shared" si="43"/>
        <v>77</v>
      </c>
      <c r="AG69" s="75">
        <f t="shared" si="43"/>
        <v>78</v>
      </c>
      <c r="AH69" s="75">
        <f t="shared" si="43"/>
        <v>79</v>
      </c>
      <c r="AI69" s="75">
        <f t="shared" si="43"/>
        <v>80</v>
      </c>
      <c r="AJ69" s="75">
        <f t="shared" si="43"/>
        <v>81</v>
      </c>
      <c r="AK69" s="75">
        <f t="shared" si="43"/>
        <v>82</v>
      </c>
      <c r="AL69" s="75">
        <f t="shared" si="43"/>
        <v>83</v>
      </c>
      <c r="AM69" s="75">
        <f t="shared" si="43"/>
        <v>84</v>
      </c>
      <c r="AN69" s="75">
        <f t="shared" si="43"/>
        <v>85</v>
      </c>
      <c r="AO69" s="75">
        <f t="shared" si="43"/>
        <v>86</v>
      </c>
      <c r="AP69" s="75">
        <f t="shared" si="43"/>
        <v>87</v>
      </c>
      <c r="AQ69" s="75">
        <f t="shared" si="43"/>
        <v>88</v>
      </c>
      <c r="AR69" s="75">
        <f t="shared" si="43"/>
        <v>89</v>
      </c>
      <c r="AS69" s="75">
        <f t="shared" si="43"/>
        <v>90</v>
      </c>
      <c r="AT69" s="75">
        <f t="shared" si="43"/>
        <v>91</v>
      </c>
      <c r="AU69" s="75">
        <f t="shared" si="43"/>
        <v>92</v>
      </c>
      <c r="AV69" s="75">
        <f t="shared" si="43"/>
        <v>93</v>
      </c>
      <c r="AW69" s="75">
        <f t="shared" si="43"/>
        <v>94</v>
      </c>
      <c r="AX69" s="75">
        <f t="shared" si="43"/>
        <v>95</v>
      </c>
      <c r="AY69" s="75">
        <f t="shared" si="43"/>
        <v>96</v>
      </c>
      <c r="AZ69" s="75">
        <f t="shared" si="43"/>
        <v>97</v>
      </c>
      <c r="BA69" s="75">
        <f t="shared" si="43"/>
        <v>98</v>
      </c>
      <c r="BB69" s="75">
        <f t="shared" si="43"/>
        <v>99</v>
      </c>
      <c r="BC69" s="75">
        <f t="shared" si="43"/>
        <v>100</v>
      </c>
      <c r="BD69" s="75">
        <f t="shared" si="43"/>
        <v>101</v>
      </c>
      <c r="BE69" s="75">
        <f t="shared" si="43"/>
        <v>102</v>
      </c>
      <c r="BF69" s="75">
        <f t="shared" si="43"/>
        <v>103</v>
      </c>
      <c r="BG69" s="75">
        <f aca="true" t="shared" si="44" ref="BG69:CO69">BF69+1</f>
        <v>104</v>
      </c>
      <c r="BH69" s="75">
        <f t="shared" si="44"/>
        <v>105</v>
      </c>
      <c r="BI69" s="75">
        <f t="shared" si="44"/>
        <v>106</v>
      </c>
      <c r="BJ69" s="75">
        <f t="shared" si="44"/>
        <v>107</v>
      </c>
      <c r="BK69" s="75">
        <f t="shared" si="44"/>
        <v>108</v>
      </c>
      <c r="BL69" s="75">
        <f t="shared" si="44"/>
        <v>109</v>
      </c>
      <c r="BM69" s="75">
        <f t="shared" si="44"/>
        <v>110</v>
      </c>
      <c r="BN69" s="75">
        <f t="shared" si="44"/>
        <v>111</v>
      </c>
      <c r="BO69" s="75">
        <f t="shared" si="44"/>
        <v>112</v>
      </c>
      <c r="BP69" s="75">
        <f t="shared" si="44"/>
        <v>113</v>
      </c>
      <c r="BQ69" s="75">
        <f t="shared" si="44"/>
        <v>114</v>
      </c>
      <c r="BR69" s="75">
        <f t="shared" si="44"/>
        <v>115</v>
      </c>
      <c r="BS69" s="75">
        <f t="shared" si="44"/>
        <v>116</v>
      </c>
      <c r="BT69" s="75">
        <f t="shared" si="44"/>
        <v>117</v>
      </c>
      <c r="BU69" s="75">
        <f t="shared" si="44"/>
        <v>118</v>
      </c>
      <c r="BV69" s="75">
        <f t="shared" si="44"/>
        <v>119</v>
      </c>
      <c r="BW69" s="75">
        <f t="shared" si="44"/>
        <v>120</v>
      </c>
      <c r="BX69" s="75">
        <f t="shared" si="44"/>
        <v>121</v>
      </c>
      <c r="BY69" s="75">
        <f t="shared" si="44"/>
        <v>122</v>
      </c>
      <c r="BZ69" s="75">
        <f t="shared" si="44"/>
        <v>123</v>
      </c>
      <c r="CA69" s="75">
        <f t="shared" si="44"/>
        <v>124</v>
      </c>
      <c r="CB69" s="75">
        <f t="shared" si="44"/>
        <v>125</v>
      </c>
      <c r="CC69" s="75">
        <f t="shared" si="44"/>
        <v>126</v>
      </c>
      <c r="CD69" s="75">
        <f t="shared" si="44"/>
        <v>127</v>
      </c>
      <c r="CE69" s="75">
        <f t="shared" si="44"/>
        <v>128</v>
      </c>
      <c r="CF69" s="75">
        <f t="shared" si="44"/>
        <v>129</v>
      </c>
      <c r="CG69" s="75">
        <f t="shared" si="44"/>
        <v>130</v>
      </c>
      <c r="CH69" s="75">
        <f t="shared" si="44"/>
        <v>131</v>
      </c>
      <c r="CI69" s="75">
        <f t="shared" si="44"/>
        <v>132</v>
      </c>
      <c r="CJ69" s="75">
        <f t="shared" si="44"/>
        <v>133</v>
      </c>
      <c r="CK69" s="75">
        <f t="shared" si="44"/>
        <v>134</v>
      </c>
      <c r="CL69" s="75">
        <f t="shared" si="44"/>
        <v>135</v>
      </c>
      <c r="CM69" s="75">
        <f t="shared" si="44"/>
        <v>136</v>
      </c>
      <c r="CN69" s="75">
        <f t="shared" si="44"/>
        <v>137</v>
      </c>
      <c r="CO69" s="75">
        <f t="shared" si="44"/>
        <v>138</v>
      </c>
    </row>
    <row r="70" spans="2:93" ht="12.75" customHeight="1" hidden="1">
      <c r="B70" s="254" t="s">
        <v>16</v>
      </c>
      <c r="C70" s="147" t="s">
        <v>3</v>
      </c>
      <c r="D70" s="155">
        <v>40</v>
      </c>
      <c r="E70" s="155">
        <f aca="true" t="shared" si="45" ref="E70:AN70">D70+E71</f>
        <v>41.666666666666664</v>
      </c>
      <c r="F70" s="155">
        <f t="shared" si="45"/>
        <v>43.33333333333333</v>
      </c>
      <c r="G70" s="155">
        <f t="shared" si="45"/>
        <v>44.99999999999999</v>
      </c>
      <c r="H70" s="155">
        <f t="shared" si="45"/>
        <v>46.66666666666666</v>
      </c>
      <c r="I70" s="155">
        <f t="shared" si="45"/>
        <v>48.33333333333332</v>
      </c>
      <c r="J70" s="155">
        <f t="shared" si="45"/>
        <v>49.999999999999986</v>
      </c>
      <c r="K70" s="155">
        <f t="shared" si="45"/>
        <v>51.428571428571416</v>
      </c>
      <c r="L70" s="155">
        <f t="shared" si="45"/>
        <v>52.85714285714285</v>
      </c>
      <c r="M70" s="155">
        <f t="shared" si="45"/>
        <v>54.28571428571428</v>
      </c>
      <c r="N70" s="155">
        <f t="shared" si="45"/>
        <v>55.71428571428571</v>
      </c>
      <c r="O70" s="155">
        <f t="shared" si="45"/>
        <v>57.14285714285714</v>
      </c>
      <c r="P70" s="155">
        <f t="shared" si="45"/>
        <v>58.57142857142857</v>
      </c>
      <c r="Q70" s="155">
        <f t="shared" si="45"/>
        <v>60</v>
      </c>
      <c r="R70" s="155">
        <f t="shared" si="45"/>
        <v>61.111111111111114</v>
      </c>
      <c r="S70" s="155">
        <f t="shared" si="45"/>
        <v>62.22222222222223</v>
      </c>
      <c r="T70" s="155">
        <f t="shared" si="45"/>
        <v>63.33333333333334</v>
      </c>
      <c r="U70" s="155">
        <f t="shared" si="45"/>
        <v>64.44444444444446</v>
      </c>
      <c r="V70" s="155">
        <f t="shared" si="45"/>
        <v>65.55555555555557</v>
      </c>
      <c r="W70" s="155">
        <f t="shared" si="45"/>
        <v>66.66666666666669</v>
      </c>
      <c r="X70" s="155">
        <f t="shared" si="45"/>
        <v>67.7777777777778</v>
      </c>
      <c r="Y70" s="155">
        <f t="shared" si="45"/>
        <v>68.88888888888891</v>
      </c>
      <c r="Z70" s="155">
        <f t="shared" si="45"/>
        <v>70.00000000000003</v>
      </c>
      <c r="AA70" s="155">
        <f t="shared" si="45"/>
        <v>71.11111111111114</v>
      </c>
      <c r="AB70" s="155">
        <f t="shared" si="45"/>
        <v>72.22222222222226</v>
      </c>
      <c r="AC70" s="155">
        <f t="shared" si="45"/>
        <v>73.33333333333337</v>
      </c>
      <c r="AD70" s="155">
        <f t="shared" si="45"/>
        <v>74.44444444444449</v>
      </c>
      <c r="AE70" s="155">
        <f t="shared" si="45"/>
        <v>75.5555555555556</v>
      </c>
      <c r="AF70" s="155">
        <f t="shared" si="45"/>
        <v>76.66666666666671</v>
      </c>
      <c r="AG70" s="155">
        <f t="shared" si="45"/>
        <v>77.77777777777783</v>
      </c>
      <c r="AH70" s="155">
        <f t="shared" si="45"/>
        <v>78.88888888888894</v>
      </c>
      <c r="AI70" s="155">
        <f t="shared" si="45"/>
        <v>80.00000000000006</v>
      </c>
      <c r="AJ70" s="155">
        <f t="shared" si="45"/>
        <v>81.00000000000006</v>
      </c>
      <c r="AK70" s="155">
        <f t="shared" si="45"/>
        <v>82.00000000000006</v>
      </c>
      <c r="AL70" s="155">
        <f t="shared" si="45"/>
        <v>83.00000000000006</v>
      </c>
      <c r="AM70" s="155">
        <f t="shared" si="45"/>
        <v>84.00000000000006</v>
      </c>
      <c r="AN70" s="155">
        <f t="shared" si="45"/>
        <v>85.00000000000006</v>
      </c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</row>
    <row r="71" spans="2:93" ht="12.75" customHeight="1" hidden="1">
      <c r="B71" s="254"/>
      <c r="C71" s="148" t="s">
        <v>34</v>
      </c>
      <c r="D71" s="135">
        <f ca="1">IF(MOD(D67,10)=0,"",INDIRECT(CONCATENATE("R32C",INT(D67/10)),FALSE))</f>
      </c>
      <c r="E71" s="157">
        <f>D82</f>
        <v>1.6666666666666667</v>
      </c>
      <c r="F71" s="157">
        <f aca="true" t="shared" si="46" ref="F71:AN71">E82</f>
        <v>1.6666666666666667</v>
      </c>
      <c r="G71" s="157">
        <f t="shared" si="46"/>
        <v>1.6666666666666667</v>
      </c>
      <c r="H71" s="157">
        <f t="shared" si="46"/>
        <v>1.6666666666666667</v>
      </c>
      <c r="I71" s="157">
        <f t="shared" si="46"/>
        <v>1.6666666666666667</v>
      </c>
      <c r="J71" s="157">
        <f t="shared" si="46"/>
        <v>1.6666666666666667</v>
      </c>
      <c r="K71" s="157">
        <f t="shared" si="46"/>
        <v>1.4285714285714286</v>
      </c>
      <c r="L71" s="157">
        <f t="shared" si="46"/>
        <v>1.4285714285714286</v>
      </c>
      <c r="M71" s="157">
        <f t="shared" si="46"/>
        <v>1.4285714285714286</v>
      </c>
      <c r="N71" s="157">
        <f t="shared" si="46"/>
        <v>1.4285714285714286</v>
      </c>
      <c r="O71" s="157">
        <f t="shared" si="46"/>
        <v>1.4285714285714286</v>
      </c>
      <c r="P71" s="157">
        <f t="shared" si="46"/>
        <v>1.4285714285714286</v>
      </c>
      <c r="Q71" s="157">
        <f t="shared" si="46"/>
        <v>1.4285714285714286</v>
      </c>
      <c r="R71" s="157">
        <f t="shared" si="46"/>
        <v>1.1111111111111112</v>
      </c>
      <c r="S71" s="157">
        <f t="shared" si="46"/>
        <v>1.1111111111111112</v>
      </c>
      <c r="T71" s="157">
        <f t="shared" si="46"/>
        <v>1.1111111111111112</v>
      </c>
      <c r="U71" s="157">
        <f t="shared" si="46"/>
        <v>1.1111111111111112</v>
      </c>
      <c r="V71" s="157">
        <f t="shared" si="46"/>
        <v>1.1111111111111112</v>
      </c>
      <c r="W71" s="157">
        <f t="shared" si="46"/>
        <v>1.1111111111111112</v>
      </c>
      <c r="X71" s="157">
        <f t="shared" si="46"/>
        <v>1.1111111111111112</v>
      </c>
      <c r="Y71" s="157">
        <f t="shared" si="46"/>
        <v>1.1111111111111112</v>
      </c>
      <c r="Z71" s="157">
        <f t="shared" si="46"/>
        <v>1.1111111111111112</v>
      </c>
      <c r="AA71" s="157">
        <f t="shared" si="46"/>
        <v>1.1111111111111112</v>
      </c>
      <c r="AB71" s="157">
        <f t="shared" si="46"/>
        <v>1.1111111111111112</v>
      </c>
      <c r="AC71" s="157">
        <f t="shared" si="46"/>
        <v>1.1111111111111112</v>
      </c>
      <c r="AD71" s="157">
        <f t="shared" si="46"/>
        <v>1.1111111111111112</v>
      </c>
      <c r="AE71" s="157">
        <f t="shared" si="46"/>
        <v>1.1111111111111112</v>
      </c>
      <c r="AF71" s="157">
        <f t="shared" si="46"/>
        <v>1.1111111111111112</v>
      </c>
      <c r="AG71" s="157">
        <f t="shared" si="46"/>
        <v>1.1111111111111112</v>
      </c>
      <c r="AH71" s="157">
        <f t="shared" si="46"/>
        <v>1.1111111111111112</v>
      </c>
      <c r="AI71" s="157">
        <f t="shared" si="46"/>
        <v>1.1111111111111112</v>
      </c>
      <c r="AJ71" s="157">
        <f t="shared" si="46"/>
        <v>1</v>
      </c>
      <c r="AK71" s="157">
        <f t="shared" si="46"/>
        <v>1</v>
      </c>
      <c r="AL71" s="157">
        <f t="shared" si="46"/>
        <v>1</v>
      </c>
      <c r="AM71" s="157">
        <f t="shared" si="46"/>
        <v>1</v>
      </c>
      <c r="AN71" s="157">
        <f t="shared" si="46"/>
        <v>1</v>
      </c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</row>
    <row r="72" spans="2:93" ht="12.75" customHeight="1" hidden="1">
      <c r="B72" s="254"/>
      <c r="C72" s="149" t="s">
        <v>2</v>
      </c>
      <c r="D72" s="75">
        <v>49</v>
      </c>
      <c r="E72" s="75">
        <f aca="true" t="shared" si="47" ref="E72:J72">D72+1</f>
        <v>50</v>
      </c>
      <c r="F72" s="75">
        <f t="shared" si="47"/>
        <v>51</v>
      </c>
      <c r="G72" s="75">
        <f t="shared" si="47"/>
        <v>52</v>
      </c>
      <c r="H72" s="75">
        <f t="shared" si="47"/>
        <v>53</v>
      </c>
      <c r="I72" s="75">
        <f t="shared" si="47"/>
        <v>54</v>
      </c>
      <c r="J72" s="75">
        <f t="shared" si="47"/>
        <v>55</v>
      </c>
      <c r="K72" s="75">
        <f aca="true" t="shared" si="48" ref="K72:AN72">J72+1</f>
        <v>56</v>
      </c>
      <c r="L72" s="75">
        <f t="shared" si="48"/>
        <v>57</v>
      </c>
      <c r="M72" s="75">
        <f t="shared" si="48"/>
        <v>58</v>
      </c>
      <c r="N72" s="75">
        <f t="shared" si="48"/>
        <v>59</v>
      </c>
      <c r="O72" s="75">
        <f t="shared" si="48"/>
        <v>60</v>
      </c>
      <c r="P72" s="75">
        <f t="shared" si="48"/>
        <v>61</v>
      </c>
      <c r="Q72" s="75">
        <f t="shared" si="48"/>
        <v>62</v>
      </c>
      <c r="R72" s="75">
        <f t="shared" si="48"/>
        <v>63</v>
      </c>
      <c r="S72" s="75">
        <f t="shared" si="48"/>
        <v>64</v>
      </c>
      <c r="T72" s="75">
        <f t="shared" si="48"/>
        <v>65</v>
      </c>
      <c r="U72" s="75">
        <f t="shared" si="48"/>
        <v>66</v>
      </c>
      <c r="V72" s="75">
        <f t="shared" si="48"/>
        <v>67</v>
      </c>
      <c r="W72" s="75">
        <f t="shared" si="48"/>
        <v>68</v>
      </c>
      <c r="X72" s="75">
        <f t="shared" si="48"/>
        <v>69</v>
      </c>
      <c r="Y72" s="75">
        <f t="shared" si="48"/>
        <v>70</v>
      </c>
      <c r="Z72" s="75">
        <f t="shared" si="48"/>
        <v>71</v>
      </c>
      <c r="AA72" s="75">
        <f t="shared" si="48"/>
        <v>72</v>
      </c>
      <c r="AB72" s="75">
        <f t="shared" si="48"/>
        <v>73</v>
      </c>
      <c r="AC72" s="75">
        <f t="shared" si="48"/>
        <v>74</v>
      </c>
      <c r="AD72" s="75">
        <f t="shared" si="48"/>
        <v>75</v>
      </c>
      <c r="AE72" s="75">
        <f t="shared" si="48"/>
        <v>76</v>
      </c>
      <c r="AF72" s="75">
        <f t="shared" si="48"/>
        <v>77</v>
      </c>
      <c r="AG72" s="75">
        <f t="shared" si="48"/>
        <v>78</v>
      </c>
      <c r="AH72" s="75">
        <f t="shared" si="48"/>
        <v>79</v>
      </c>
      <c r="AI72" s="75">
        <f t="shared" si="48"/>
        <v>80</v>
      </c>
      <c r="AJ72" s="75">
        <f t="shared" si="48"/>
        <v>81</v>
      </c>
      <c r="AK72" s="75">
        <f t="shared" si="48"/>
        <v>82</v>
      </c>
      <c r="AL72" s="75">
        <f t="shared" si="48"/>
        <v>83</v>
      </c>
      <c r="AM72" s="75">
        <f t="shared" si="48"/>
        <v>84</v>
      </c>
      <c r="AN72" s="75">
        <f t="shared" si="48"/>
        <v>85</v>
      </c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</row>
    <row r="73" spans="2:93" ht="12.75" customHeight="1" hidden="1">
      <c r="B73" s="254" t="s">
        <v>17</v>
      </c>
      <c r="C73" s="147" t="s">
        <v>3</v>
      </c>
      <c r="D73" s="155">
        <v>40</v>
      </c>
      <c r="E73" s="155">
        <f>D73+E74</f>
        <v>41.42857142857143</v>
      </c>
      <c r="F73" s="155">
        <f aca="true" t="shared" si="49" ref="F73:O73">E73+F74</f>
        <v>42.85714285714286</v>
      </c>
      <c r="G73" s="155">
        <f t="shared" si="49"/>
        <v>44.28571428571429</v>
      </c>
      <c r="H73" s="155">
        <f t="shared" si="49"/>
        <v>45.71428571428572</v>
      </c>
      <c r="I73" s="155">
        <f t="shared" si="49"/>
        <v>47.14285714285715</v>
      </c>
      <c r="J73" s="155">
        <f t="shared" si="49"/>
        <v>48.571428571428584</v>
      </c>
      <c r="K73" s="155">
        <f t="shared" si="49"/>
        <v>50.000000000000014</v>
      </c>
      <c r="L73" s="155">
        <f t="shared" si="49"/>
        <v>51.250000000000014</v>
      </c>
      <c r="M73" s="155">
        <f t="shared" si="49"/>
        <v>52.500000000000014</v>
      </c>
      <c r="N73" s="155">
        <f t="shared" si="49"/>
        <v>53.750000000000014</v>
      </c>
      <c r="O73" s="155">
        <f t="shared" si="49"/>
        <v>55.000000000000014</v>
      </c>
      <c r="P73" s="155">
        <f aca="true" t="shared" si="50" ref="P73:AQ73">O73+P74</f>
        <v>56.250000000000014</v>
      </c>
      <c r="Q73" s="155">
        <f t="shared" si="50"/>
        <v>57.500000000000014</v>
      </c>
      <c r="R73" s="155">
        <f t="shared" si="50"/>
        <v>58.750000000000014</v>
      </c>
      <c r="S73" s="155">
        <f t="shared" si="50"/>
        <v>60.000000000000014</v>
      </c>
      <c r="T73" s="155">
        <f t="shared" si="50"/>
        <v>61.11111111111113</v>
      </c>
      <c r="U73" s="155">
        <f t="shared" si="50"/>
        <v>62.22222222222224</v>
      </c>
      <c r="V73" s="155">
        <f t="shared" si="50"/>
        <v>63.33333333333336</v>
      </c>
      <c r="W73" s="155">
        <f t="shared" si="50"/>
        <v>64.44444444444447</v>
      </c>
      <c r="X73" s="155">
        <f t="shared" si="50"/>
        <v>65.55555555555559</v>
      </c>
      <c r="Y73" s="155">
        <f t="shared" si="50"/>
        <v>66.6666666666667</v>
      </c>
      <c r="Z73" s="155">
        <f t="shared" si="50"/>
        <v>67.77777777777781</v>
      </c>
      <c r="AA73" s="155">
        <f t="shared" si="50"/>
        <v>68.88888888888893</v>
      </c>
      <c r="AB73" s="155">
        <f t="shared" si="50"/>
        <v>70.00000000000004</v>
      </c>
      <c r="AC73" s="155">
        <f t="shared" si="50"/>
        <v>71.00000000000004</v>
      </c>
      <c r="AD73" s="155">
        <f t="shared" si="50"/>
        <v>72.00000000000004</v>
      </c>
      <c r="AE73" s="155">
        <f t="shared" si="50"/>
        <v>73.00000000000004</v>
      </c>
      <c r="AF73" s="155">
        <f t="shared" si="50"/>
        <v>74.00000000000004</v>
      </c>
      <c r="AG73" s="155">
        <f t="shared" si="50"/>
        <v>75.00000000000004</v>
      </c>
      <c r="AH73" s="155">
        <f t="shared" si="50"/>
        <v>76.00000000000004</v>
      </c>
      <c r="AI73" s="155">
        <f t="shared" si="50"/>
        <v>77.00000000000004</v>
      </c>
      <c r="AJ73" s="155">
        <f t="shared" si="50"/>
        <v>78.00000000000004</v>
      </c>
      <c r="AK73" s="155">
        <f t="shared" si="50"/>
        <v>79.00000000000004</v>
      </c>
      <c r="AL73" s="155">
        <f t="shared" si="50"/>
        <v>80.00000000000004</v>
      </c>
      <c r="AM73" s="155">
        <f t="shared" si="50"/>
        <v>81.00000000000004</v>
      </c>
      <c r="AN73" s="155">
        <f t="shared" si="50"/>
        <v>82.00000000000004</v>
      </c>
      <c r="AO73" s="155">
        <f t="shared" si="50"/>
        <v>83.00000000000004</v>
      </c>
      <c r="AP73" s="155">
        <f t="shared" si="50"/>
        <v>84.00000000000004</v>
      </c>
      <c r="AQ73" s="155">
        <f t="shared" si="50"/>
        <v>85.00000000000004</v>
      </c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</row>
    <row r="74" spans="2:93" ht="12.75" customHeight="1" hidden="1">
      <c r="B74" s="254"/>
      <c r="C74" s="148" t="s">
        <v>34</v>
      </c>
      <c r="D74" s="135">
        <f ca="1">IF(MOD(D67,10)=0,"",INDIRECT(CONCATENATE("R34C",INT(D67/10)),FALSE))</f>
      </c>
      <c r="E74" s="157">
        <f>D85</f>
        <v>1.4285714285714286</v>
      </c>
      <c r="F74" s="157">
        <f aca="true" t="shared" si="51" ref="F74:O74">E85</f>
        <v>1.4285714285714286</v>
      </c>
      <c r="G74" s="157">
        <f t="shared" si="51"/>
        <v>1.4285714285714286</v>
      </c>
      <c r="H74" s="157">
        <f t="shared" si="51"/>
        <v>1.4285714285714286</v>
      </c>
      <c r="I74" s="157">
        <f t="shared" si="51"/>
        <v>1.4285714285714286</v>
      </c>
      <c r="J74" s="157">
        <f t="shared" si="51"/>
        <v>1.4285714285714286</v>
      </c>
      <c r="K74" s="157">
        <f t="shared" si="51"/>
        <v>1.4285714285714286</v>
      </c>
      <c r="L74" s="157">
        <f t="shared" si="51"/>
        <v>1.25</v>
      </c>
      <c r="M74" s="157">
        <f t="shared" si="51"/>
        <v>1.25</v>
      </c>
      <c r="N74" s="157">
        <f t="shared" si="51"/>
        <v>1.25</v>
      </c>
      <c r="O74" s="157">
        <f t="shared" si="51"/>
        <v>1.25</v>
      </c>
      <c r="P74" s="157">
        <f aca="true" t="shared" si="52" ref="P74:AQ74">O85</f>
        <v>1.25</v>
      </c>
      <c r="Q74" s="157">
        <f t="shared" si="52"/>
        <v>1.25</v>
      </c>
      <c r="R74" s="157">
        <f t="shared" si="52"/>
        <v>1.25</v>
      </c>
      <c r="S74" s="157">
        <f t="shared" si="52"/>
        <v>1.25</v>
      </c>
      <c r="T74" s="157">
        <f t="shared" si="52"/>
        <v>1.1111111111111112</v>
      </c>
      <c r="U74" s="157">
        <f t="shared" si="52"/>
        <v>1.1111111111111112</v>
      </c>
      <c r="V74" s="157">
        <f t="shared" si="52"/>
        <v>1.1111111111111112</v>
      </c>
      <c r="W74" s="157">
        <f t="shared" si="52"/>
        <v>1.1111111111111112</v>
      </c>
      <c r="X74" s="157">
        <f t="shared" si="52"/>
        <v>1.1111111111111112</v>
      </c>
      <c r="Y74" s="157">
        <f t="shared" si="52"/>
        <v>1.1111111111111112</v>
      </c>
      <c r="Z74" s="157">
        <f t="shared" si="52"/>
        <v>1.1111111111111112</v>
      </c>
      <c r="AA74" s="157">
        <f t="shared" si="52"/>
        <v>1.1111111111111112</v>
      </c>
      <c r="AB74" s="157">
        <f t="shared" si="52"/>
        <v>1.1111111111111112</v>
      </c>
      <c r="AC74" s="157">
        <f t="shared" si="52"/>
        <v>1</v>
      </c>
      <c r="AD74" s="157">
        <f t="shared" si="52"/>
        <v>1</v>
      </c>
      <c r="AE74" s="157">
        <f t="shared" si="52"/>
        <v>1</v>
      </c>
      <c r="AF74" s="157">
        <f t="shared" si="52"/>
        <v>1</v>
      </c>
      <c r="AG74" s="157">
        <f t="shared" si="52"/>
        <v>1</v>
      </c>
      <c r="AH74" s="157">
        <f t="shared" si="52"/>
        <v>1</v>
      </c>
      <c r="AI74" s="157">
        <f t="shared" si="52"/>
        <v>1</v>
      </c>
      <c r="AJ74" s="157">
        <f t="shared" si="52"/>
        <v>1</v>
      </c>
      <c r="AK74" s="157">
        <f t="shared" si="52"/>
        <v>1</v>
      </c>
      <c r="AL74" s="157">
        <f t="shared" si="52"/>
        <v>1</v>
      </c>
      <c r="AM74" s="157">
        <f t="shared" si="52"/>
        <v>1</v>
      </c>
      <c r="AN74" s="157">
        <f t="shared" si="52"/>
        <v>1</v>
      </c>
      <c r="AO74" s="157">
        <f t="shared" si="52"/>
        <v>1</v>
      </c>
      <c r="AP74" s="157">
        <f t="shared" si="52"/>
        <v>1</v>
      </c>
      <c r="AQ74" s="157">
        <f t="shared" si="52"/>
        <v>1</v>
      </c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</row>
    <row r="75" spans="2:93" ht="12.75" customHeight="1" hidden="1">
      <c r="B75" s="254"/>
      <c r="C75" s="149" t="s">
        <v>2</v>
      </c>
      <c r="D75" s="75">
        <v>47</v>
      </c>
      <c r="E75" s="75">
        <f>D75+1</f>
        <v>48</v>
      </c>
      <c r="F75" s="75">
        <f aca="true" t="shared" si="53" ref="F75:O75">E75+1</f>
        <v>49</v>
      </c>
      <c r="G75" s="75">
        <f t="shared" si="53"/>
        <v>50</v>
      </c>
      <c r="H75" s="75">
        <f t="shared" si="53"/>
        <v>51</v>
      </c>
      <c r="I75" s="75">
        <f t="shared" si="53"/>
        <v>52</v>
      </c>
      <c r="J75" s="75">
        <f t="shared" si="53"/>
        <v>53</v>
      </c>
      <c r="K75" s="75">
        <f t="shared" si="53"/>
        <v>54</v>
      </c>
      <c r="L75" s="75">
        <f t="shared" si="53"/>
        <v>55</v>
      </c>
      <c r="M75" s="75">
        <f t="shared" si="53"/>
        <v>56</v>
      </c>
      <c r="N75" s="75">
        <f t="shared" si="53"/>
        <v>57</v>
      </c>
      <c r="O75" s="75">
        <f t="shared" si="53"/>
        <v>58</v>
      </c>
      <c r="P75" s="75">
        <f aca="true" t="shared" si="54" ref="P75:AQ75">O75+1</f>
        <v>59</v>
      </c>
      <c r="Q75" s="75">
        <f t="shared" si="54"/>
        <v>60</v>
      </c>
      <c r="R75" s="75">
        <f t="shared" si="54"/>
        <v>61</v>
      </c>
      <c r="S75" s="75">
        <f t="shared" si="54"/>
        <v>62</v>
      </c>
      <c r="T75" s="75">
        <f t="shared" si="54"/>
        <v>63</v>
      </c>
      <c r="U75" s="75">
        <f t="shared" si="54"/>
        <v>64</v>
      </c>
      <c r="V75" s="75">
        <f t="shared" si="54"/>
        <v>65</v>
      </c>
      <c r="W75" s="75">
        <f t="shared" si="54"/>
        <v>66</v>
      </c>
      <c r="X75" s="75">
        <f t="shared" si="54"/>
        <v>67</v>
      </c>
      <c r="Y75" s="75">
        <f t="shared" si="54"/>
        <v>68</v>
      </c>
      <c r="Z75" s="75">
        <f t="shared" si="54"/>
        <v>69</v>
      </c>
      <c r="AA75" s="75">
        <f t="shared" si="54"/>
        <v>70</v>
      </c>
      <c r="AB75" s="75">
        <f t="shared" si="54"/>
        <v>71</v>
      </c>
      <c r="AC75" s="75">
        <f t="shared" si="54"/>
        <v>72</v>
      </c>
      <c r="AD75" s="75">
        <f t="shared" si="54"/>
        <v>73</v>
      </c>
      <c r="AE75" s="75">
        <f t="shared" si="54"/>
        <v>74</v>
      </c>
      <c r="AF75" s="75">
        <f t="shared" si="54"/>
        <v>75</v>
      </c>
      <c r="AG75" s="75">
        <f t="shared" si="54"/>
        <v>76</v>
      </c>
      <c r="AH75" s="75">
        <f t="shared" si="54"/>
        <v>77</v>
      </c>
      <c r="AI75" s="75">
        <f t="shared" si="54"/>
        <v>78</v>
      </c>
      <c r="AJ75" s="75">
        <f t="shared" si="54"/>
        <v>79</v>
      </c>
      <c r="AK75" s="75">
        <f t="shared" si="54"/>
        <v>80</v>
      </c>
      <c r="AL75" s="75">
        <f t="shared" si="54"/>
        <v>81</v>
      </c>
      <c r="AM75" s="75">
        <f t="shared" si="54"/>
        <v>82</v>
      </c>
      <c r="AN75" s="75">
        <f t="shared" si="54"/>
        <v>83</v>
      </c>
      <c r="AO75" s="75">
        <f t="shared" si="54"/>
        <v>84</v>
      </c>
      <c r="AP75" s="75">
        <f t="shared" si="54"/>
        <v>85</v>
      </c>
      <c r="AQ75" s="75">
        <f t="shared" si="54"/>
        <v>86</v>
      </c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</row>
    <row r="76" spans="3:93" ht="12.75" customHeight="1" hidden="1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</row>
    <row r="77" spans="2:103" s="158" customFormat="1" ht="12.75" customHeight="1" hidden="1">
      <c r="B77" s="256" t="s">
        <v>15</v>
      </c>
      <c r="C77" s="159"/>
      <c r="D77" s="160" t="s">
        <v>36</v>
      </c>
      <c r="E77" s="160" t="str">
        <f>D77</f>
        <v>start int</v>
      </c>
      <c r="F77" s="160" t="str">
        <f aca="true" t="shared" si="55" ref="F77:R77">E77</f>
        <v>start int</v>
      </c>
      <c r="G77" s="160" t="str">
        <f t="shared" si="55"/>
        <v>start int</v>
      </c>
      <c r="H77" s="160" t="str">
        <f t="shared" si="55"/>
        <v>start int</v>
      </c>
      <c r="I77" s="160" t="str">
        <f t="shared" si="55"/>
        <v>start int</v>
      </c>
      <c r="J77" s="160" t="str">
        <f t="shared" si="55"/>
        <v>start int</v>
      </c>
      <c r="K77" s="160" t="str">
        <f t="shared" si="55"/>
        <v>start int</v>
      </c>
      <c r="L77" s="160" t="str">
        <f t="shared" si="55"/>
        <v>start int</v>
      </c>
      <c r="M77" s="160" t="str">
        <f t="shared" si="55"/>
        <v>start int</v>
      </c>
      <c r="N77" s="160" t="str">
        <f t="shared" si="55"/>
        <v>start int</v>
      </c>
      <c r="O77" s="160" t="str">
        <f t="shared" si="55"/>
        <v>start int</v>
      </c>
      <c r="P77" s="160" t="str">
        <f t="shared" si="55"/>
        <v>start int</v>
      </c>
      <c r="Q77" s="160" t="str">
        <f t="shared" si="55"/>
        <v>start int</v>
      </c>
      <c r="R77" s="160" t="str">
        <f t="shared" si="55"/>
        <v>start int</v>
      </c>
      <c r="S77" s="160" t="str">
        <f aca="true" t="shared" si="56" ref="S77:CD77">R77</f>
        <v>start int</v>
      </c>
      <c r="T77" s="160" t="str">
        <f t="shared" si="56"/>
        <v>start int</v>
      </c>
      <c r="U77" s="160" t="str">
        <f t="shared" si="56"/>
        <v>start int</v>
      </c>
      <c r="V77" s="160" t="str">
        <f t="shared" si="56"/>
        <v>start int</v>
      </c>
      <c r="W77" s="160" t="str">
        <f t="shared" si="56"/>
        <v>start int</v>
      </c>
      <c r="X77" s="160" t="str">
        <f t="shared" si="56"/>
        <v>start int</v>
      </c>
      <c r="Y77" s="160" t="str">
        <f t="shared" si="56"/>
        <v>start int</v>
      </c>
      <c r="Z77" s="160" t="str">
        <f t="shared" si="56"/>
        <v>start int</v>
      </c>
      <c r="AA77" s="160" t="str">
        <f t="shared" si="56"/>
        <v>start int</v>
      </c>
      <c r="AB77" s="160" t="str">
        <f t="shared" si="56"/>
        <v>start int</v>
      </c>
      <c r="AC77" s="160" t="str">
        <f t="shared" si="56"/>
        <v>start int</v>
      </c>
      <c r="AD77" s="160" t="str">
        <f t="shared" si="56"/>
        <v>start int</v>
      </c>
      <c r="AE77" s="160" t="str">
        <f t="shared" si="56"/>
        <v>start int</v>
      </c>
      <c r="AF77" s="160" t="str">
        <f t="shared" si="56"/>
        <v>start int</v>
      </c>
      <c r="AG77" s="160" t="str">
        <f t="shared" si="56"/>
        <v>start int</v>
      </c>
      <c r="AH77" s="160" t="str">
        <f t="shared" si="56"/>
        <v>start int</v>
      </c>
      <c r="AI77" s="160" t="str">
        <f t="shared" si="56"/>
        <v>start int</v>
      </c>
      <c r="AJ77" s="160" t="str">
        <f t="shared" si="56"/>
        <v>start int</v>
      </c>
      <c r="AK77" s="160" t="str">
        <f t="shared" si="56"/>
        <v>start int</v>
      </c>
      <c r="AL77" s="160" t="str">
        <f t="shared" si="56"/>
        <v>start int</v>
      </c>
      <c r="AM77" s="160" t="str">
        <f t="shared" si="56"/>
        <v>start int</v>
      </c>
      <c r="AN77" s="160" t="str">
        <f aca="true" t="shared" si="57" ref="AN77:AS77">AM77</f>
        <v>start int</v>
      </c>
      <c r="AO77" s="160" t="str">
        <f t="shared" si="57"/>
        <v>start int</v>
      </c>
      <c r="AP77" s="160" t="str">
        <f t="shared" si="57"/>
        <v>start int</v>
      </c>
      <c r="AQ77" s="160" t="str">
        <f t="shared" si="57"/>
        <v>start int</v>
      </c>
      <c r="AR77" s="160" t="str">
        <f t="shared" si="57"/>
        <v>start int</v>
      </c>
      <c r="AS77" s="160" t="str">
        <f t="shared" si="57"/>
        <v>start int</v>
      </c>
      <c r="AT77" s="160" t="str">
        <f t="shared" si="56"/>
        <v>start int</v>
      </c>
      <c r="AU77" s="160" t="str">
        <f t="shared" si="56"/>
        <v>start int</v>
      </c>
      <c r="AV77" s="160" t="str">
        <f t="shared" si="56"/>
        <v>start int</v>
      </c>
      <c r="AW77" s="160" t="str">
        <f t="shared" si="56"/>
        <v>start int</v>
      </c>
      <c r="AX77" s="160" t="str">
        <f t="shared" si="56"/>
        <v>start int</v>
      </c>
      <c r="AY77" s="160" t="str">
        <f t="shared" si="56"/>
        <v>start int</v>
      </c>
      <c r="AZ77" s="160" t="str">
        <f t="shared" si="56"/>
        <v>start int</v>
      </c>
      <c r="BA77" s="160" t="str">
        <f t="shared" si="56"/>
        <v>start int</v>
      </c>
      <c r="BB77" s="160" t="str">
        <f t="shared" si="56"/>
        <v>start int</v>
      </c>
      <c r="BC77" s="160" t="str">
        <f t="shared" si="56"/>
        <v>start int</v>
      </c>
      <c r="BD77" s="160" t="str">
        <f t="shared" si="56"/>
        <v>start int</v>
      </c>
      <c r="BE77" s="160" t="str">
        <f t="shared" si="56"/>
        <v>start int</v>
      </c>
      <c r="BF77" s="160" t="str">
        <f t="shared" si="56"/>
        <v>start int</v>
      </c>
      <c r="BG77" s="160" t="str">
        <f t="shared" si="56"/>
        <v>start int</v>
      </c>
      <c r="BH77" s="160" t="str">
        <f t="shared" si="56"/>
        <v>start int</v>
      </c>
      <c r="BI77" s="160" t="str">
        <f t="shared" si="56"/>
        <v>start int</v>
      </c>
      <c r="BJ77" s="160" t="str">
        <f t="shared" si="56"/>
        <v>start int</v>
      </c>
      <c r="BK77" s="160" t="str">
        <f t="shared" si="56"/>
        <v>start int</v>
      </c>
      <c r="BL77" s="160" t="str">
        <f t="shared" si="56"/>
        <v>start int</v>
      </c>
      <c r="BM77" s="160" t="str">
        <f t="shared" si="56"/>
        <v>start int</v>
      </c>
      <c r="BN77" s="160" t="str">
        <f t="shared" si="56"/>
        <v>start int</v>
      </c>
      <c r="BO77" s="160" t="str">
        <f t="shared" si="56"/>
        <v>start int</v>
      </c>
      <c r="BP77" s="160" t="str">
        <f t="shared" si="56"/>
        <v>start int</v>
      </c>
      <c r="BQ77" s="160" t="str">
        <f t="shared" si="56"/>
        <v>start int</v>
      </c>
      <c r="BR77" s="160" t="str">
        <f t="shared" si="56"/>
        <v>start int</v>
      </c>
      <c r="BS77" s="160" t="str">
        <f t="shared" si="56"/>
        <v>start int</v>
      </c>
      <c r="BT77" s="160" t="str">
        <f t="shared" si="56"/>
        <v>start int</v>
      </c>
      <c r="BU77" s="160" t="str">
        <f t="shared" si="56"/>
        <v>start int</v>
      </c>
      <c r="BV77" s="160" t="str">
        <f t="shared" si="56"/>
        <v>start int</v>
      </c>
      <c r="BW77" s="160" t="str">
        <f t="shared" si="56"/>
        <v>start int</v>
      </c>
      <c r="BX77" s="160" t="str">
        <f t="shared" si="56"/>
        <v>start int</v>
      </c>
      <c r="BY77" s="160" t="str">
        <f t="shared" si="56"/>
        <v>start int</v>
      </c>
      <c r="BZ77" s="160" t="str">
        <f t="shared" si="56"/>
        <v>start int</v>
      </c>
      <c r="CA77" s="160" t="str">
        <f t="shared" si="56"/>
        <v>start int</v>
      </c>
      <c r="CB77" s="160" t="str">
        <f t="shared" si="56"/>
        <v>start int</v>
      </c>
      <c r="CC77" s="160" t="str">
        <f t="shared" si="56"/>
        <v>start int</v>
      </c>
      <c r="CD77" s="160" t="str">
        <f t="shared" si="56"/>
        <v>start int</v>
      </c>
      <c r="CE77" s="160" t="str">
        <f aca="true" t="shared" si="58" ref="CE77:CO77">CD77</f>
        <v>start int</v>
      </c>
      <c r="CF77" s="160" t="str">
        <f t="shared" si="58"/>
        <v>start int</v>
      </c>
      <c r="CG77" s="160" t="str">
        <f t="shared" si="58"/>
        <v>start int</v>
      </c>
      <c r="CH77" s="160" t="str">
        <f t="shared" si="58"/>
        <v>start int</v>
      </c>
      <c r="CI77" s="160" t="str">
        <f t="shared" si="58"/>
        <v>start int</v>
      </c>
      <c r="CJ77" s="160" t="str">
        <f t="shared" si="58"/>
        <v>start int</v>
      </c>
      <c r="CK77" s="160" t="str">
        <f t="shared" si="58"/>
        <v>start int</v>
      </c>
      <c r="CL77" s="160" t="str">
        <f t="shared" si="58"/>
        <v>start int</v>
      </c>
      <c r="CM77" s="160" t="str">
        <f t="shared" si="58"/>
        <v>start int</v>
      </c>
      <c r="CN77" s="160" t="str">
        <f t="shared" si="58"/>
        <v>start int</v>
      </c>
      <c r="CO77" s="160" t="str">
        <f t="shared" si="58"/>
        <v>start int</v>
      </c>
      <c r="CP77" s="5"/>
      <c r="CQ77" s="5"/>
      <c r="CR77" s="5"/>
      <c r="CS77" s="5"/>
      <c r="CT77" s="5"/>
      <c r="CU77" s="5"/>
      <c r="CV77" s="5"/>
      <c r="CW77" s="5"/>
      <c r="CX77" s="5"/>
      <c r="CY77" s="5"/>
    </row>
    <row r="78" spans="2:103" s="158" customFormat="1" ht="12.75" customHeight="1" hidden="1">
      <c r="B78" s="256"/>
      <c r="C78" s="161"/>
      <c r="D78" s="162">
        <f>D69</f>
        <v>49</v>
      </c>
      <c r="E78" s="162">
        <f>D78+1</f>
        <v>50</v>
      </c>
      <c r="F78" s="162">
        <f aca="true" t="shared" si="59" ref="F78:R78">E78+1</f>
        <v>51</v>
      </c>
      <c r="G78" s="162">
        <f t="shared" si="59"/>
        <v>52</v>
      </c>
      <c r="H78" s="162">
        <f t="shared" si="59"/>
        <v>53</v>
      </c>
      <c r="I78" s="162">
        <f t="shared" si="59"/>
        <v>54</v>
      </c>
      <c r="J78" s="162">
        <f t="shared" si="59"/>
        <v>55</v>
      </c>
      <c r="K78" s="162">
        <f t="shared" si="59"/>
        <v>56</v>
      </c>
      <c r="L78" s="162">
        <f t="shared" si="59"/>
        <v>57</v>
      </c>
      <c r="M78" s="162">
        <f t="shared" si="59"/>
        <v>58</v>
      </c>
      <c r="N78" s="162">
        <f t="shared" si="59"/>
        <v>59</v>
      </c>
      <c r="O78" s="162">
        <f t="shared" si="59"/>
        <v>60</v>
      </c>
      <c r="P78" s="162">
        <f t="shared" si="59"/>
        <v>61</v>
      </c>
      <c r="Q78" s="162">
        <f t="shared" si="59"/>
        <v>62</v>
      </c>
      <c r="R78" s="162">
        <f t="shared" si="59"/>
        <v>63</v>
      </c>
      <c r="S78" s="162">
        <f aca="true" t="shared" si="60" ref="S78:CD78">R78+1</f>
        <v>64</v>
      </c>
      <c r="T78" s="162">
        <f t="shared" si="60"/>
        <v>65</v>
      </c>
      <c r="U78" s="162">
        <f t="shared" si="60"/>
        <v>66</v>
      </c>
      <c r="V78" s="162">
        <f t="shared" si="60"/>
        <v>67</v>
      </c>
      <c r="W78" s="162">
        <f t="shared" si="60"/>
        <v>68</v>
      </c>
      <c r="X78" s="162">
        <f t="shared" si="60"/>
        <v>69</v>
      </c>
      <c r="Y78" s="162">
        <f t="shared" si="60"/>
        <v>70</v>
      </c>
      <c r="Z78" s="162">
        <f t="shared" si="60"/>
        <v>71</v>
      </c>
      <c r="AA78" s="162">
        <f t="shared" si="60"/>
        <v>72</v>
      </c>
      <c r="AB78" s="162">
        <f t="shared" si="60"/>
        <v>73</v>
      </c>
      <c r="AC78" s="162">
        <f t="shared" si="60"/>
        <v>74</v>
      </c>
      <c r="AD78" s="162">
        <f t="shared" si="60"/>
        <v>75</v>
      </c>
      <c r="AE78" s="162">
        <f t="shared" si="60"/>
        <v>76</v>
      </c>
      <c r="AF78" s="162">
        <f t="shared" si="60"/>
        <v>77</v>
      </c>
      <c r="AG78" s="162">
        <f t="shared" si="60"/>
        <v>78</v>
      </c>
      <c r="AH78" s="162">
        <f t="shared" si="60"/>
        <v>79</v>
      </c>
      <c r="AI78" s="162">
        <f t="shared" si="60"/>
        <v>80</v>
      </c>
      <c r="AJ78" s="162">
        <f t="shared" si="60"/>
        <v>81</v>
      </c>
      <c r="AK78" s="162">
        <f t="shared" si="60"/>
        <v>82</v>
      </c>
      <c r="AL78" s="162">
        <f t="shared" si="60"/>
        <v>83</v>
      </c>
      <c r="AM78" s="162">
        <f t="shared" si="60"/>
        <v>84</v>
      </c>
      <c r="AN78" s="162">
        <f aca="true" t="shared" si="61" ref="AN78:AS78">AM78+1</f>
        <v>85</v>
      </c>
      <c r="AO78" s="162">
        <f t="shared" si="61"/>
        <v>86</v>
      </c>
      <c r="AP78" s="162">
        <f t="shared" si="61"/>
        <v>87</v>
      </c>
      <c r="AQ78" s="162">
        <f t="shared" si="61"/>
        <v>88</v>
      </c>
      <c r="AR78" s="162">
        <f t="shared" si="61"/>
        <v>89</v>
      </c>
      <c r="AS78" s="162">
        <f t="shared" si="61"/>
        <v>90</v>
      </c>
      <c r="AT78" s="162">
        <f t="shared" si="60"/>
        <v>91</v>
      </c>
      <c r="AU78" s="162">
        <f t="shared" si="60"/>
        <v>92</v>
      </c>
      <c r="AV78" s="162">
        <f t="shared" si="60"/>
        <v>93</v>
      </c>
      <c r="AW78" s="162">
        <f t="shared" si="60"/>
        <v>94</v>
      </c>
      <c r="AX78" s="162">
        <f t="shared" si="60"/>
        <v>95</v>
      </c>
      <c r="AY78" s="162">
        <f t="shared" si="60"/>
        <v>96</v>
      </c>
      <c r="AZ78" s="162">
        <f t="shared" si="60"/>
        <v>97</v>
      </c>
      <c r="BA78" s="162">
        <f t="shared" si="60"/>
        <v>98</v>
      </c>
      <c r="BB78" s="162">
        <f t="shared" si="60"/>
        <v>99</v>
      </c>
      <c r="BC78" s="162">
        <f t="shared" si="60"/>
        <v>100</v>
      </c>
      <c r="BD78" s="162">
        <f t="shared" si="60"/>
        <v>101</v>
      </c>
      <c r="BE78" s="162">
        <f t="shared" si="60"/>
        <v>102</v>
      </c>
      <c r="BF78" s="162">
        <f t="shared" si="60"/>
        <v>103</v>
      </c>
      <c r="BG78" s="162">
        <f t="shared" si="60"/>
        <v>104</v>
      </c>
      <c r="BH78" s="162">
        <f t="shared" si="60"/>
        <v>105</v>
      </c>
      <c r="BI78" s="162">
        <f t="shared" si="60"/>
        <v>106</v>
      </c>
      <c r="BJ78" s="162">
        <f t="shared" si="60"/>
        <v>107</v>
      </c>
      <c r="BK78" s="162">
        <f t="shared" si="60"/>
        <v>108</v>
      </c>
      <c r="BL78" s="162">
        <f t="shared" si="60"/>
        <v>109</v>
      </c>
      <c r="BM78" s="162">
        <f t="shared" si="60"/>
        <v>110</v>
      </c>
      <c r="BN78" s="162">
        <f t="shared" si="60"/>
        <v>111</v>
      </c>
      <c r="BO78" s="162">
        <f t="shared" si="60"/>
        <v>112</v>
      </c>
      <c r="BP78" s="162">
        <f t="shared" si="60"/>
        <v>113</v>
      </c>
      <c r="BQ78" s="162">
        <f t="shared" si="60"/>
        <v>114</v>
      </c>
      <c r="BR78" s="162">
        <f t="shared" si="60"/>
        <v>115</v>
      </c>
      <c r="BS78" s="162">
        <f t="shared" si="60"/>
        <v>116</v>
      </c>
      <c r="BT78" s="162">
        <f t="shared" si="60"/>
        <v>117</v>
      </c>
      <c r="BU78" s="162">
        <f t="shared" si="60"/>
        <v>118</v>
      </c>
      <c r="BV78" s="162">
        <f t="shared" si="60"/>
        <v>119</v>
      </c>
      <c r="BW78" s="162">
        <f t="shared" si="60"/>
        <v>120</v>
      </c>
      <c r="BX78" s="162">
        <f t="shared" si="60"/>
        <v>121</v>
      </c>
      <c r="BY78" s="162">
        <f t="shared" si="60"/>
        <v>122</v>
      </c>
      <c r="BZ78" s="162">
        <f t="shared" si="60"/>
        <v>123</v>
      </c>
      <c r="CA78" s="162">
        <f t="shared" si="60"/>
        <v>124</v>
      </c>
      <c r="CB78" s="162">
        <f t="shared" si="60"/>
        <v>125</v>
      </c>
      <c r="CC78" s="162">
        <f t="shared" si="60"/>
        <v>126</v>
      </c>
      <c r="CD78" s="162">
        <f t="shared" si="60"/>
        <v>127</v>
      </c>
      <c r="CE78" s="162">
        <f aca="true" t="shared" si="62" ref="CE78:CO78">CD78+1</f>
        <v>128</v>
      </c>
      <c r="CF78" s="162">
        <f t="shared" si="62"/>
        <v>129</v>
      </c>
      <c r="CG78" s="162">
        <f t="shared" si="62"/>
        <v>130</v>
      </c>
      <c r="CH78" s="162">
        <f t="shared" si="62"/>
        <v>131</v>
      </c>
      <c r="CI78" s="162">
        <f t="shared" si="62"/>
        <v>132</v>
      </c>
      <c r="CJ78" s="162">
        <f t="shared" si="62"/>
        <v>133</v>
      </c>
      <c r="CK78" s="162">
        <f t="shared" si="62"/>
        <v>134</v>
      </c>
      <c r="CL78" s="162">
        <f t="shared" si="62"/>
        <v>135</v>
      </c>
      <c r="CM78" s="162">
        <f t="shared" si="62"/>
        <v>136</v>
      </c>
      <c r="CN78" s="162">
        <f t="shared" si="62"/>
        <v>137</v>
      </c>
      <c r="CO78" s="162">
        <f t="shared" si="62"/>
        <v>138</v>
      </c>
      <c r="CP78" s="5"/>
      <c r="CQ78" s="5"/>
      <c r="CR78" s="5"/>
      <c r="CS78" s="5"/>
      <c r="CT78" s="5"/>
      <c r="CU78" s="5"/>
      <c r="CV78" s="5"/>
      <c r="CW78" s="5"/>
      <c r="CX78" s="5"/>
      <c r="CY78" s="5"/>
    </row>
    <row r="79" spans="2:103" s="158" customFormat="1" ht="12.75" customHeight="1" hidden="1">
      <c r="B79" s="256"/>
      <c r="C79" s="163"/>
      <c r="D79" s="164">
        <f aca="true" t="shared" si="63" ref="D79:AI79">IF(ISERROR(DGET($C88:$G99,"Ratio",D77:D78)),C79,DGET($C88:$G99,"Ratio",D77:D78))</f>
        <v>1.6666666666666667</v>
      </c>
      <c r="E79" s="164">
        <f t="shared" si="63"/>
        <v>1.6666666666666667</v>
      </c>
      <c r="F79" s="164">
        <f t="shared" si="63"/>
        <v>1.6666666666666667</v>
      </c>
      <c r="G79" s="164">
        <f t="shared" si="63"/>
        <v>1.6666666666666667</v>
      </c>
      <c r="H79" s="164">
        <f t="shared" si="63"/>
        <v>1.6666666666666667</v>
      </c>
      <c r="I79" s="164">
        <f t="shared" si="63"/>
        <v>1.6666666666666667</v>
      </c>
      <c r="J79" s="164">
        <f t="shared" si="63"/>
        <v>1.4285714285714286</v>
      </c>
      <c r="K79" s="164">
        <f t="shared" si="63"/>
        <v>1.4285714285714286</v>
      </c>
      <c r="L79" s="164">
        <f t="shared" si="63"/>
        <v>1.4285714285714286</v>
      </c>
      <c r="M79" s="164">
        <f t="shared" si="63"/>
        <v>1.4285714285714286</v>
      </c>
      <c r="N79" s="164">
        <f t="shared" si="63"/>
        <v>1.4285714285714286</v>
      </c>
      <c r="O79" s="164">
        <f t="shared" si="63"/>
        <v>1.4285714285714286</v>
      </c>
      <c r="P79" s="164">
        <f t="shared" si="63"/>
        <v>1.4285714285714286</v>
      </c>
      <c r="Q79" s="164">
        <f t="shared" si="63"/>
        <v>1.25</v>
      </c>
      <c r="R79" s="164">
        <f t="shared" si="63"/>
        <v>1.25</v>
      </c>
      <c r="S79" s="164">
        <f t="shared" si="63"/>
        <v>1.25</v>
      </c>
      <c r="T79" s="164">
        <f t="shared" si="63"/>
        <v>1.25</v>
      </c>
      <c r="U79" s="164">
        <f t="shared" si="63"/>
        <v>1.25</v>
      </c>
      <c r="V79" s="164">
        <f t="shared" si="63"/>
        <v>1.25</v>
      </c>
      <c r="W79" s="164">
        <f t="shared" si="63"/>
        <v>1.25</v>
      </c>
      <c r="X79" s="164">
        <f t="shared" si="63"/>
        <v>1.25</v>
      </c>
      <c r="Y79" s="164">
        <f t="shared" si="63"/>
        <v>1</v>
      </c>
      <c r="Z79" s="164">
        <f t="shared" si="63"/>
        <v>1</v>
      </c>
      <c r="AA79" s="164">
        <f t="shared" si="63"/>
        <v>1</v>
      </c>
      <c r="AB79" s="164">
        <f t="shared" si="63"/>
        <v>1</v>
      </c>
      <c r="AC79" s="164">
        <f t="shared" si="63"/>
        <v>1</v>
      </c>
      <c r="AD79" s="164">
        <f t="shared" si="63"/>
        <v>1</v>
      </c>
      <c r="AE79" s="164">
        <f t="shared" si="63"/>
        <v>1</v>
      </c>
      <c r="AF79" s="164">
        <f t="shared" si="63"/>
        <v>1</v>
      </c>
      <c r="AG79" s="164">
        <f t="shared" si="63"/>
        <v>1</v>
      </c>
      <c r="AH79" s="164">
        <f t="shared" si="63"/>
        <v>1</v>
      </c>
      <c r="AI79" s="164">
        <f t="shared" si="63"/>
        <v>1.1111111111111112</v>
      </c>
      <c r="AJ79" s="164">
        <f aca="true" t="shared" si="64" ref="AJ79:BO79">IF(ISERROR(DGET($C88:$G99,"Ratio",AJ77:AJ78)),AI79,DGET($C88:$G99,"Ratio",AJ77:AJ78))</f>
        <v>1.1111111111111112</v>
      </c>
      <c r="AK79" s="164">
        <f t="shared" si="64"/>
        <v>1.1111111111111112</v>
      </c>
      <c r="AL79" s="164">
        <f t="shared" si="64"/>
        <v>1.1111111111111112</v>
      </c>
      <c r="AM79" s="164">
        <f t="shared" si="64"/>
        <v>1.1111111111111112</v>
      </c>
      <c r="AN79" s="164">
        <f t="shared" si="64"/>
        <v>1.1111111111111112</v>
      </c>
      <c r="AO79" s="164">
        <f t="shared" si="64"/>
        <v>1.1111111111111112</v>
      </c>
      <c r="AP79" s="164">
        <f t="shared" si="64"/>
        <v>1.1111111111111112</v>
      </c>
      <c r="AQ79" s="164">
        <f t="shared" si="64"/>
        <v>1.1111111111111112</v>
      </c>
      <c r="AR79" s="164">
        <f t="shared" si="64"/>
        <v>1</v>
      </c>
      <c r="AS79" s="164">
        <f t="shared" si="64"/>
        <v>1</v>
      </c>
      <c r="AT79" s="164">
        <f t="shared" si="64"/>
        <v>1</v>
      </c>
      <c r="AU79" s="164">
        <f t="shared" si="64"/>
        <v>1</v>
      </c>
      <c r="AV79" s="164">
        <f t="shared" si="64"/>
        <v>1</v>
      </c>
      <c r="AW79" s="164">
        <f t="shared" si="64"/>
        <v>1</v>
      </c>
      <c r="AX79" s="164">
        <f t="shared" si="64"/>
        <v>1</v>
      </c>
      <c r="AY79" s="164">
        <f t="shared" si="64"/>
        <v>1</v>
      </c>
      <c r="AZ79" s="164">
        <f t="shared" si="64"/>
        <v>1</v>
      </c>
      <c r="BA79" s="164">
        <f t="shared" si="64"/>
        <v>1</v>
      </c>
      <c r="BB79" s="164">
        <f t="shared" si="64"/>
        <v>1.1111111111111112</v>
      </c>
      <c r="BC79" s="164">
        <f t="shared" si="64"/>
        <v>1.1111111111111112</v>
      </c>
      <c r="BD79" s="164">
        <f t="shared" si="64"/>
        <v>1.1111111111111112</v>
      </c>
      <c r="BE79" s="164">
        <f t="shared" si="64"/>
        <v>1.1111111111111112</v>
      </c>
      <c r="BF79" s="164">
        <f t="shared" si="64"/>
        <v>1.1111111111111112</v>
      </c>
      <c r="BG79" s="164">
        <f t="shared" si="64"/>
        <v>1.1111111111111112</v>
      </c>
      <c r="BH79" s="164">
        <f t="shared" si="64"/>
        <v>1.1111111111111112</v>
      </c>
      <c r="BI79" s="164">
        <f t="shared" si="64"/>
        <v>1.1111111111111112</v>
      </c>
      <c r="BJ79" s="164">
        <f t="shared" si="64"/>
        <v>1.1111111111111112</v>
      </c>
      <c r="BK79" s="164">
        <f t="shared" si="64"/>
        <v>1</v>
      </c>
      <c r="BL79" s="164">
        <f t="shared" si="64"/>
        <v>1</v>
      </c>
      <c r="BM79" s="164">
        <f t="shared" si="64"/>
        <v>1</v>
      </c>
      <c r="BN79" s="164">
        <f t="shared" si="64"/>
        <v>1</v>
      </c>
      <c r="BO79" s="164">
        <f t="shared" si="64"/>
        <v>1</v>
      </c>
      <c r="BP79" s="164">
        <f aca="true" t="shared" si="65" ref="BP79:CO79">IF(ISERROR(DGET($C88:$G99,"Ratio",BP77:BP78)),BO79,DGET($C88:$G99,"Ratio",BP77:BP78))</f>
        <v>1</v>
      </c>
      <c r="BQ79" s="164">
        <f t="shared" si="65"/>
        <v>1</v>
      </c>
      <c r="BR79" s="164">
        <f t="shared" si="65"/>
        <v>1</v>
      </c>
      <c r="BS79" s="164">
        <f t="shared" si="65"/>
        <v>1</v>
      </c>
      <c r="BT79" s="164">
        <f t="shared" si="65"/>
        <v>1</v>
      </c>
      <c r="BU79" s="164">
        <f t="shared" si="65"/>
        <v>1</v>
      </c>
      <c r="BV79" s="164">
        <f t="shared" si="65"/>
        <v>1</v>
      </c>
      <c r="BW79" s="164">
        <f t="shared" si="65"/>
        <v>1</v>
      </c>
      <c r="BX79" s="164">
        <f t="shared" si="65"/>
        <v>1</v>
      </c>
      <c r="BY79" s="164">
        <f t="shared" si="65"/>
        <v>1</v>
      </c>
      <c r="BZ79" s="164">
        <f t="shared" si="65"/>
        <v>1</v>
      </c>
      <c r="CA79" s="164">
        <f t="shared" si="65"/>
        <v>1</v>
      </c>
      <c r="CB79" s="164">
        <f t="shared" si="65"/>
        <v>1</v>
      </c>
      <c r="CC79" s="164">
        <f t="shared" si="65"/>
        <v>1</v>
      </c>
      <c r="CD79" s="164">
        <f t="shared" si="65"/>
        <v>1</v>
      </c>
      <c r="CE79" s="164">
        <f t="shared" si="65"/>
        <v>1</v>
      </c>
      <c r="CF79" s="164">
        <f t="shared" si="65"/>
        <v>1</v>
      </c>
      <c r="CG79" s="164">
        <f t="shared" si="65"/>
        <v>1</v>
      </c>
      <c r="CH79" s="164">
        <f t="shared" si="65"/>
        <v>1</v>
      </c>
      <c r="CI79" s="164">
        <f t="shared" si="65"/>
        <v>1</v>
      </c>
      <c r="CJ79" s="164">
        <f t="shared" si="65"/>
        <v>1</v>
      </c>
      <c r="CK79" s="164">
        <f t="shared" si="65"/>
        <v>1</v>
      </c>
      <c r="CL79" s="164">
        <f t="shared" si="65"/>
        <v>1</v>
      </c>
      <c r="CM79" s="164">
        <f t="shared" si="65"/>
        <v>1</v>
      </c>
      <c r="CN79" s="164">
        <f t="shared" si="65"/>
        <v>1</v>
      </c>
      <c r="CO79" s="164">
        <f t="shared" si="65"/>
        <v>1</v>
      </c>
      <c r="CP79" s="5"/>
      <c r="CQ79" s="5"/>
      <c r="CR79" s="5"/>
      <c r="CS79" s="5"/>
      <c r="CT79" s="5"/>
      <c r="CU79" s="5"/>
      <c r="CV79" s="5"/>
      <c r="CW79" s="5"/>
      <c r="CX79" s="5"/>
      <c r="CY79" s="5"/>
    </row>
    <row r="80" spans="2:103" s="165" customFormat="1" ht="12.75" customHeight="1" hidden="1">
      <c r="B80" s="256" t="s">
        <v>37</v>
      </c>
      <c r="C80" s="166"/>
      <c r="D80" s="160" t="s">
        <v>36</v>
      </c>
      <c r="E80" s="160" t="str">
        <f>D80</f>
        <v>start int</v>
      </c>
      <c r="F80" s="160" t="str">
        <f aca="true" t="shared" si="66" ref="F80:AM80">E80</f>
        <v>start int</v>
      </c>
      <c r="G80" s="160" t="str">
        <f t="shared" si="66"/>
        <v>start int</v>
      </c>
      <c r="H80" s="160" t="str">
        <f t="shared" si="66"/>
        <v>start int</v>
      </c>
      <c r="I80" s="160" t="str">
        <f t="shared" si="66"/>
        <v>start int</v>
      </c>
      <c r="J80" s="160" t="str">
        <f t="shared" si="66"/>
        <v>start int</v>
      </c>
      <c r="K80" s="160" t="str">
        <f t="shared" si="66"/>
        <v>start int</v>
      </c>
      <c r="L80" s="160" t="str">
        <f t="shared" si="66"/>
        <v>start int</v>
      </c>
      <c r="M80" s="160" t="str">
        <f t="shared" si="66"/>
        <v>start int</v>
      </c>
      <c r="N80" s="160" t="str">
        <f t="shared" si="66"/>
        <v>start int</v>
      </c>
      <c r="O80" s="160" t="str">
        <f t="shared" si="66"/>
        <v>start int</v>
      </c>
      <c r="P80" s="160" t="str">
        <f t="shared" si="66"/>
        <v>start int</v>
      </c>
      <c r="Q80" s="160" t="str">
        <f t="shared" si="66"/>
        <v>start int</v>
      </c>
      <c r="R80" s="160" t="str">
        <f t="shared" si="66"/>
        <v>start int</v>
      </c>
      <c r="S80" s="160" t="str">
        <f t="shared" si="66"/>
        <v>start int</v>
      </c>
      <c r="T80" s="160" t="str">
        <f t="shared" si="66"/>
        <v>start int</v>
      </c>
      <c r="U80" s="160" t="str">
        <f t="shared" si="66"/>
        <v>start int</v>
      </c>
      <c r="V80" s="160" t="str">
        <f t="shared" si="66"/>
        <v>start int</v>
      </c>
      <c r="W80" s="160" t="str">
        <f t="shared" si="66"/>
        <v>start int</v>
      </c>
      <c r="X80" s="160" t="str">
        <f t="shared" si="66"/>
        <v>start int</v>
      </c>
      <c r="Y80" s="160" t="str">
        <f t="shared" si="66"/>
        <v>start int</v>
      </c>
      <c r="Z80" s="160" t="str">
        <f t="shared" si="66"/>
        <v>start int</v>
      </c>
      <c r="AA80" s="160" t="str">
        <f t="shared" si="66"/>
        <v>start int</v>
      </c>
      <c r="AB80" s="160" t="str">
        <f t="shared" si="66"/>
        <v>start int</v>
      </c>
      <c r="AC80" s="160" t="str">
        <f t="shared" si="66"/>
        <v>start int</v>
      </c>
      <c r="AD80" s="160" t="str">
        <f t="shared" si="66"/>
        <v>start int</v>
      </c>
      <c r="AE80" s="160" t="str">
        <f t="shared" si="66"/>
        <v>start int</v>
      </c>
      <c r="AF80" s="160" t="str">
        <f t="shared" si="66"/>
        <v>start int</v>
      </c>
      <c r="AG80" s="160" t="str">
        <f t="shared" si="66"/>
        <v>start int</v>
      </c>
      <c r="AH80" s="160" t="str">
        <f t="shared" si="66"/>
        <v>start int</v>
      </c>
      <c r="AI80" s="160" t="str">
        <f t="shared" si="66"/>
        <v>start int</v>
      </c>
      <c r="AJ80" s="160" t="str">
        <f t="shared" si="66"/>
        <v>start int</v>
      </c>
      <c r="AK80" s="160" t="str">
        <f t="shared" si="66"/>
        <v>start int</v>
      </c>
      <c r="AL80" s="160" t="str">
        <f t="shared" si="66"/>
        <v>start int</v>
      </c>
      <c r="AM80" s="160" t="str">
        <f t="shared" si="66"/>
        <v>start int</v>
      </c>
      <c r="AN80" s="160" t="str">
        <f>AM80</f>
        <v>start int</v>
      </c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7"/>
      <c r="BQ80" s="167"/>
      <c r="BR80" s="167"/>
      <c r="BS80" s="167"/>
      <c r="BT80" s="167"/>
      <c r="BU80" s="167"/>
      <c r="BV80" s="167"/>
      <c r="BW80" s="167"/>
      <c r="BX80" s="167"/>
      <c r="BY80" s="167"/>
      <c r="BZ80" s="167"/>
      <c r="CA80" s="167"/>
      <c r="CB80" s="167"/>
      <c r="CC80" s="167"/>
      <c r="CD80" s="167"/>
      <c r="CE80" s="167"/>
      <c r="CF80" s="167"/>
      <c r="CG80" s="167"/>
      <c r="CH80" s="167"/>
      <c r="CI80" s="167"/>
      <c r="CJ80" s="167"/>
      <c r="CK80" s="167"/>
      <c r="CL80" s="167"/>
      <c r="CM80" s="167"/>
      <c r="CN80" s="167"/>
      <c r="CO80" s="167"/>
      <c r="CP80" s="5"/>
      <c r="CQ80" s="5"/>
      <c r="CR80" s="5"/>
      <c r="CS80" s="5"/>
      <c r="CT80" s="5"/>
      <c r="CU80" s="5"/>
      <c r="CV80" s="5"/>
      <c r="CW80" s="5"/>
      <c r="CX80" s="5"/>
      <c r="CY80" s="5"/>
    </row>
    <row r="81" spans="2:103" s="165" customFormat="1" ht="12.75" customHeight="1" hidden="1">
      <c r="B81" s="256"/>
      <c r="C81" s="168"/>
      <c r="D81" s="162">
        <f aca="true" t="shared" si="67" ref="D81:Y81">ROUND(D72,0)</f>
        <v>49</v>
      </c>
      <c r="E81" s="162">
        <f t="shared" si="67"/>
        <v>50</v>
      </c>
      <c r="F81" s="162">
        <f t="shared" si="67"/>
        <v>51</v>
      </c>
      <c r="G81" s="162">
        <f t="shared" si="67"/>
        <v>52</v>
      </c>
      <c r="H81" s="162">
        <f t="shared" si="67"/>
        <v>53</v>
      </c>
      <c r="I81" s="162">
        <f t="shared" si="67"/>
        <v>54</v>
      </c>
      <c r="J81" s="162">
        <f t="shared" si="67"/>
        <v>55</v>
      </c>
      <c r="K81" s="162">
        <f t="shared" si="67"/>
        <v>56</v>
      </c>
      <c r="L81" s="162">
        <f t="shared" si="67"/>
        <v>57</v>
      </c>
      <c r="M81" s="162">
        <f t="shared" si="67"/>
        <v>58</v>
      </c>
      <c r="N81" s="162">
        <f t="shared" si="67"/>
        <v>59</v>
      </c>
      <c r="O81" s="162">
        <f t="shared" si="67"/>
        <v>60</v>
      </c>
      <c r="P81" s="162">
        <f t="shared" si="67"/>
        <v>61</v>
      </c>
      <c r="Q81" s="162">
        <f t="shared" si="67"/>
        <v>62</v>
      </c>
      <c r="R81" s="162">
        <f t="shared" si="67"/>
        <v>63</v>
      </c>
      <c r="S81" s="162">
        <f t="shared" si="67"/>
        <v>64</v>
      </c>
      <c r="T81" s="162">
        <f t="shared" si="67"/>
        <v>65</v>
      </c>
      <c r="U81" s="162">
        <f t="shared" si="67"/>
        <v>66</v>
      </c>
      <c r="V81" s="162">
        <f t="shared" si="67"/>
        <v>67</v>
      </c>
      <c r="W81" s="162">
        <f t="shared" si="67"/>
        <v>68</v>
      </c>
      <c r="X81" s="162">
        <f t="shared" si="67"/>
        <v>69</v>
      </c>
      <c r="Y81" s="162">
        <f t="shared" si="67"/>
        <v>70</v>
      </c>
      <c r="Z81" s="162">
        <f>ROUND(Z72,0)</f>
        <v>71</v>
      </c>
      <c r="AA81" s="162">
        <f aca="true" t="shared" si="68" ref="AA81:AM81">ROUND(AA72,0)</f>
        <v>72</v>
      </c>
      <c r="AB81" s="162">
        <f t="shared" si="68"/>
        <v>73</v>
      </c>
      <c r="AC81" s="162">
        <f t="shared" si="68"/>
        <v>74</v>
      </c>
      <c r="AD81" s="162">
        <f t="shared" si="68"/>
        <v>75</v>
      </c>
      <c r="AE81" s="162">
        <f t="shared" si="68"/>
        <v>76</v>
      </c>
      <c r="AF81" s="162">
        <f t="shared" si="68"/>
        <v>77</v>
      </c>
      <c r="AG81" s="162">
        <f t="shared" si="68"/>
        <v>78</v>
      </c>
      <c r="AH81" s="162">
        <f t="shared" si="68"/>
        <v>79</v>
      </c>
      <c r="AI81" s="162">
        <f t="shared" si="68"/>
        <v>80</v>
      </c>
      <c r="AJ81" s="162">
        <f t="shared" si="68"/>
        <v>81</v>
      </c>
      <c r="AK81" s="162">
        <f t="shared" si="68"/>
        <v>82</v>
      </c>
      <c r="AL81" s="162">
        <f t="shared" si="68"/>
        <v>83</v>
      </c>
      <c r="AM81" s="162">
        <f t="shared" si="68"/>
        <v>84</v>
      </c>
      <c r="AN81" s="162">
        <f>ROUND(AN72,0)</f>
        <v>85</v>
      </c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  <c r="AY81" s="169"/>
      <c r="AZ81" s="169"/>
      <c r="BA81" s="169"/>
      <c r="BB81" s="169"/>
      <c r="BC81" s="169"/>
      <c r="BD81" s="169"/>
      <c r="BE81" s="169"/>
      <c r="BF81" s="169"/>
      <c r="BG81" s="169"/>
      <c r="BH81" s="169"/>
      <c r="BI81" s="169"/>
      <c r="BJ81" s="169"/>
      <c r="BK81" s="169"/>
      <c r="BL81" s="169"/>
      <c r="BM81" s="169"/>
      <c r="BN81" s="169"/>
      <c r="BO81" s="169"/>
      <c r="BP81" s="169"/>
      <c r="BQ81" s="169"/>
      <c r="BR81" s="169"/>
      <c r="BS81" s="169"/>
      <c r="BT81" s="169"/>
      <c r="BU81" s="169"/>
      <c r="BV81" s="169"/>
      <c r="BW81" s="169"/>
      <c r="BX81" s="169"/>
      <c r="BY81" s="169"/>
      <c r="BZ81" s="169"/>
      <c r="CA81" s="169"/>
      <c r="CB81" s="169"/>
      <c r="CC81" s="169"/>
      <c r="CD81" s="169"/>
      <c r="CE81" s="169"/>
      <c r="CF81" s="169"/>
      <c r="CG81" s="169"/>
      <c r="CH81" s="169"/>
      <c r="CI81" s="169"/>
      <c r="CJ81" s="169"/>
      <c r="CK81" s="169"/>
      <c r="CL81" s="169"/>
      <c r="CM81" s="169"/>
      <c r="CN81" s="169"/>
      <c r="CO81" s="169"/>
      <c r="CP81" s="5"/>
      <c r="CQ81" s="5"/>
      <c r="CR81" s="5"/>
      <c r="CS81" s="5"/>
      <c r="CT81" s="5"/>
      <c r="CU81" s="5"/>
      <c r="CV81" s="5"/>
      <c r="CW81" s="5"/>
      <c r="CX81" s="5"/>
      <c r="CY81" s="5"/>
    </row>
    <row r="82" spans="2:103" s="165" customFormat="1" ht="12.75" customHeight="1" hidden="1">
      <c r="B82" s="256"/>
      <c r="C82" s="170"/>
      <c r="D82" s="164">
        <f aca="true" t="shared" si="69" ref="D82:AN82">IF(ISERROR(DGET($H88:$L99,"Ratio",D80:D81)),C82,DGET($H88:$L99,"Ratio",D80:D81))</f>
        <v>1.6666666666666667</v>
      </c>
      <c r="E82" s="164">
        <f t="shared" si="69"/>
        <v>1.6666666666666667</v>
      </c>
      <c r="F82" s="164">
        <f t="shared" si="69"/>
        <v>1.6666666666666667</v>
      </c>
      <c r="G82" s="164">
        <f t="shared" si="69"/>
        <v>1.6666666666666667</v>
      </c>
      <c r="H82" s="164">
        <f t="shared" si="69"/>
        <v>1.6666666666666667</v>
      </c>
      <c r="I82" s="164">
        <f t="shared" si="69"/>
        <v>1.6666666666666667</v>
      </c>
      <c r="J82" s="164">
        <f t="shared" si="69"/>
        <v>1.4285714285714286</v>
      </c>
      <c r="K82" s="164">
        <f t="shared" si="69"/>
        <v>1.4285714285714286</v>
      </c>
      <c r="L82" s="164">
        <f t="shared" si="69"/>
        <v>1.4285714285714286</v>
      </c>
      <c r="M82" s="164">
        <f t="shared" si="69"/>
        <v>1.4285714285714286</v>
      </c>
      <c r="N82" s="164">
        <f t="shared" si="69"/>
        <v>1.4285714285714286</v>
      </c>
      <c r="O82" s="164">
        <f t="shared" si="69"/>
        <v>1.4285714285714286</v>
      </c>
      <c r="P82" s="164">
        <f t="shared" si="69"/>
        <v>1.4285714285714286</v>
      </c>
      <c r="Q82" s="164">
        <f t="shared" si="69"/>
        <v>1.1111111111111112</v>
      </c>
      <c r="R82" s="164">
        <f t="shared" si="69"/>
        <v>1.1111111111111112</v>
      </c>
      <c r="S82" s="164">
        <f t="shared" si="69"/>
        <v>1.1111111111111112</v>
      </c>
      <c r="T82" s="164">
        <f t="shared" si="69"/>
        <v>1.1111111111111112</v>
      </c>
      <c r="U82" s="164">
        <f t="shared" si="69"/>
        <v>1.1111111111111112</v>
      </c>
      <c r="V82" s="164">
        <f t="shared" si="69"/>
        <v>1.1111111111111112</v>
      </c>
      <c r="W82" s="164">
        <f t="shared" si="69"/>
        <v>1.1111111111111112</v>
      </c>
      <c r="X82" s="164">
        <f t="shared" si="69"/>
        <v>1.1111111111111112</v>
      </c>
      <c r="Y82" s="164">
        <f t="shared" si="69"/>
        <v>1.1111111111111112</v>
      </c>
      <c r="Z82" s="164">
        <f t="shared" si="69"/>
        <v>1.1111111111111112</v>
      </c>
      <c r="AA82" s="164">
        <f t="shared" si="69"/>
        <v>1.1111111111111112</v>
      </c>
      <c r="AB82" s="164">
        <f t="shared" si="69"/>
        <v>1.1111111111111112</v>
      </c>
      <c r="AC82" s="164">
        <f t="shared" si="69"/>
        <v>1.1111111111111112</v>
      </c>
      <c r="AD82" s="164">
        <f t="shared" si="69"/>
        <v>1.1111111111111112</v>
      </c>
      <c r="AE82" s="164">
        <f t="shared" si="69"/>
        <v>1.1111111111111112</v>
      </c>
      <c r="AF82" s="164">
        <f t="shared" si="69"/>
        <v>1.1111111111111112</v>
      </c>
      <c r="AG82" s="164">
        <f t="shared" si="69"/>
        <v>1.1111111111111112</v>
      </c>
      <c r="AH82" s="164">
        <f t="shared" si="69"/>
        <v>1.1111111111111112</v>
      </c>
      <c r="AI82" s="164">
        <f t="shared" si="69"/>
        <v>1</v>
      </c>
      <c r="AJ82" s="164">
        <f t="shared" si="69"/>
        <v>1</v>
      </c>
      <c r="AK82" s="164">
        <f t="shared" si="69"/>
        <v>1</v>
      </c>
      <c r="AL82" s="164">
        <f t="shared" si="69"/>
        <v>1</v>
      </c>
      <c r="AM82" s="164">
        <f t="shared" si="69"/>
        <v>1</v>
      </c>
      <c r="AN82" s="164">
        <f t="shared" si="69"/>
        <v>1</v>
      </c>
      <c r="AO82" s="171"/>
      <c r="AP82" s="171"/>
      <c r="AQ82" s="171"/>
      <c r="AR82" s="171"/>
      <c r="AS82" s="171"/>
      <c r="AT82" s="171"/>
      <c r="AU82" s="171"/>
      <c r="AV82" s="171"/>
      <c r="AW82" s="171"/>
      <c r="AX82" s="171"/>
      <c r="AY82" s="171"/>
      <c r="AZ82" s="171"/>
      <c r="BA82" s="171"/>
      <c r="BB82" s="171"/>
      <c r="BC82" s="171"/>
      <c r="BD82" s="171"/>
      <c r="BE82" s="171"/>
      <c r="BF82" s="171"/>
      <c r="BG82" s="171"/>
      <c r="BH82" s="171"/>
      <c r="BI82" s="171"/>
      <c r="BJ82" s="171"/>
      <c r="BK82" s="171"/>
      <c r="BL82" s="171"/>
      <c r="BM82" s="171"/>
      <c r="BN82" s="171"/>
      <c r="BO82" s="171"/>
      <c r="BP82" s="171"/>
      <c r="BQ82" s="171"/>
      <c r="BR82" s="171"/>
      <c r="BS82" s="171"/>
      <c r="BT82" s="171"/>
      <c r="BU82" s="171"/>
      <c r="BV82" s="171"/>
      <c r="BW82" s="171"/>
      <c r="BX82" s="171"/>
      <c r="BY82" s="171"/>
      <c r="BZ82" s="171"/>
      <c r="CA82" s="171"/>
      <c r="CB82" s="171"/>
      <c r="CC82" s="171"/>
      <c r="CD82" s="171"/>
      <c r="CE82" s="171"/>
      <c r="CF82" s="171"/>
      <c r="CG82" s="171"/>
      <c r="CH82" s="171"/>
      <c r="CI82" s="171"/>
      <c r="CJ82" s="171"/>
      <c r="CK82" s="171"/>
      <c r="CL82" s="171"/>
      <c r="CM82" s="171"/>
      <c r="CN82" s="171"/>
      <c r="CO82" s="171"/>
      <c r="CP82" s="5"/>
      <c r="CQ82" s="5"/>
      <c r="CR82" s="5"/>
      <c r="CS82" s="5"/>
      <c r="CT82" s="5"/>
      <c r="CU82" s="5"/>
      <c r="CV82" s="5"/>
      <c r="CW82" s="5"/>
      <c r="CX82" s="5"/>
      <c r="CY82" s="5"/>
    </row>
    <row r="83" spans="2:103" s="165" customFormat="1" ht="12.75" customHeight="1" hidden="1">
      <c r="B83" s="256" t="s">
        <v>17</v>
      </c>
      <c r="C83" s="166"/>
      <c r="D83" s="160" t="s">
        <v>36</v>
      </c>
      <c r="E83" s="160" t="str">
        <f>D83</f>
        <v>start int</v>
      </c>
      <c r="F83" s="160" t="str">
        <f aca="true" t="shared" si="70" ref="F83:AM83">E83</f>
        <v>start int</v>
      </c>
      <c r="G83" s="160" t="str">
        <f t="shared" si="70"/>
        <v>start int</v>
      </c>
      <c r="H83" s="160" t="str">
        <f t="shared" si="70"/>
        <v>start int</v>
      </c>
      <c r="I83" s="160" t="str">
        <f t="shared" si="70"/>
        <v>start int</v>
      </c>
      <c r="J83" s="160" t="str">
        <f t="shared" si="70"/>
        <v>start int</v>
      </c>
      <c r="K83" s="160" t="str">
        <f t="shared" si="70"/>
        <v>start int</v>
      </c>
      <c r="L83" s="160" t="str">
        <f t="shared" si="70"/>
        <v>start int</v>
      </c>
      <c r="M83" s="160" t="str">
        <f t="shared" si="70"/>
        <v>start int</v>
      </c>
      <c r="N83" s="160" t="str">
        <f t="shared" si="70"/>
        <v>start int</v>
      </c>
      <c r="O83" s="160" t="str">
        <f t="shared" si="70"/>
        <v>start int</v>
      </c>
      <c r="P83" s="160" t="str">
        <f t="shared" si="70"/>
        <v>start int</v>
      </c>
      <c r="Q83" s="160" t="str">
        <f t="shared" si="70"/>
        <v>start int</v>
      </c>
      <c r="R83" s="160" t="str">
        <f t="shared" si="70"/>
        <v>start int</v>
      </c>
      <c r="S83" s="160" t="str">
        <f t="shared" si="70"/>
        <v>start int</v>
      </c>
      <c r="T83" s="160" t="str">
        <f t="shared" si="70"/>
        <v>start int</v>
      </c>
      <c r="U83" s="160" t="str">
        <f t="shared" si="70"/>
        <v>start int</v>
      </c>
      <c r="V83" s="160" t="str">
        <f t="shared" si="70"/>
        <v>start int</v>
      </c>
      <c r="W83" s="160" t="str">
        <f t="shared" si="70"/>
        <v>start int</v>
      </c>
      <c r="X83" s="160" t="str">
        <f t="shared" si="70"/>
        <v>start int</v>
      </c>
      <c r="Y83" s="160" t="str">
        <f t="shared" si="70"/>
        <v>start int</v>
      </c>
      <c r="Z83" s="160" t="str">
        <f t="shared" si="70"/>
        <v>start int</v>
      </c>
      <c r="AA83" s="160" t="str">
        <f t="shared" si="70"/>
        <v>start int</v>
      </c>
      <c r="AB83" s="160" t="str">
        <f t="shared" si="70"/>
        <v>start int</v>
      </c>
      <c r="AC83" s="160" t="str">
        <f t="shared" si="70"/>
        <v>start int</v>
      </c>
      <c r="AD83" s="160" t="str">
        <f t="shared" si="70"/>
        <v>start int</v>
      </c>
      <c r="AE83" s="160" t="str">
        <f t="shared" si="70"/>
        <v>start int</v>
      </c>
      <c r="AF83" s="160" t="str">
        <f t="shared" si="70"/>
        <v>start int</v>
      </c>
      <c r="AG83" s="160" t="str">
        <f t="shared" si="70"/>
        <v>start int</v>
      </c>
      <c r="AH83" s="160" t="str">
        <f t="shared" si="70"/>
        <v>start int</v>
      </c>
      <c r="AI83" s="160" t="str">
        <f t="shared" si="70"/>
        <v>start int</v>
      </c>
      <c r="AJ83" s="160" t="str">
        <f t="shared" si="70"/>
        <v>start int</v>
      </c>
      <c r="AK83" s="160" t="str">
        <f t="shared" si="70"/>
        <v>start int</v>
      </c>
      <c r="AL83" s="160" t="str">
        <f t="shared" si="70"/>
        <v>start int</v>
      </c>
      <c r="AM83" s="160" t="str">
        <f t="shared" si="70"/>
        <v>start int</v>
      </c>
      <c r="AN83" s="160" t="str">
        <f>AM83</f>
        <v>start int</v>
      </c>
      <c r="AO83" s="160" t="str">
        <f>AN83</f>
        <v>start int</v>
      </c>
      <c r="AP83" s="160" t="str">
        <f>AO83</f>
        <v>start int</v>
      </c>
      <c r="AQ83" s="160" t="str">
        <f>AP83</f>
        <v>start int</v>
      </c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7"/>
      <c r="BQ83" s="167"/>
      <c r="BR83" s="167"/>
      <c r="BS83" s="167"/>
      <c r="BT83" s="167"/>
      <c r="BU83" s="167"/>
      <c r="BV83" s="167"/>
      <c r="BW83" s="167"/>
      <c r="BX83" s="167"/>
      <c r="BY83" s="167"/>
      <c r="BZ83" s="167"/>
      <c r="CA83" s="167"/>
      <c r="CB83" s="167"/>
      <c r="CC83" s="167"/>
      <c r="CD83" s="167"/>
      <c r="CE83" s="167"/>
      <c r="CF83" s="167"/>
      <c r="CG83" s="167"/>
      <c r="CH83" s="167"/>
      <c r="CI83" s="167"/>
      <c r="CJ83" s="167"/>
      <c r="CK83" s="167"/>
      <c r="CL83" s="167"/>
      <c r="CM83" s="167"/>
      <c r="CN83" s="167"/>
      <c r="CO83" s="167"/>
      <c r="CP83" s="5"/>
      <c r="CQ83" s="5"/>
      <c r="CR83" s="5"/>
      <c r="CS83" s="5"/>
      <c r="CT83" s="5"/>
      <c r="CU83" s="5"/>
      <c r="CV83" s="5"/>
      <c r="CW83" s="5"/>
      <c r="CX83" s="5"/>
      <c r="CY83" s="5"/>
    </row>
    <row r="84" spans="2:103" s="165" customFormat="1" ht="12.75" customHeight="1" hidden="1">
      <c r="B84" s="256"/>
      <c r="C84" s="168"/>
      <c r="D84" s="162">
        <f aca="true" t="shared" si="71" ref="D84:Y84">ROUND(D75,0)</f>
        <v>47</v>
      </c>
      <c r="E84" s="162">
        <f t="shared" si="71"/>
        <v>48</v>
      </c>
      <c r="F84" s="162">
        <f t="shared" si="71"/>
        <v>49</v>
      </c>
      <c r="G84" s="162">
        <f t="shared" si="71"/>
        <v>50</v>
      </c>
      <c r="H84" s="162">
        <f t="shared" si="71"/>
        <v>51</v>
      </c>
      <c r="I84" s="162">
        <f t="shared" si="71"/>
        <v>52</v>
      </c>
      <c r="J84" s="162">
        <f t="shared" si="71"/>
        <v>53</v>
      </c>
      <c r="K84" s="162">
        <f t="shared" si="71"/>
        <v>54</v>
      </c>
      <c r="L84" s="162">
        <f t="shared" si="71"/>
        <v>55</v>
      </c>
      <c r="M84" s="162">
        <f t="shared" si="71"/>
        <v>56</v>
      </c>
      <c r="N84" s="162">
        <f t="shared" si="71"/>
        <v>57</v>
      </c>
      <c r="O84" s="162">
        <f t="shared" si="71"/>
        <v>58</v>
      </c>
      <c r="P84" s="162">
        <f t="shared" si="71"/>
        <v>59</v>
      </c>
      <c r="Q84" s="162">
        <f t="shared" si="71"/>
        <v>60</v>
      </c>
      <c r="R84" s="162">
        <f t="shared" si="71"/>
        <v>61</v>
      </c>
      <c r="S84" s="162">
        <f t="shared" si="71"/>
        <v>62</v>
      </c>
      <c r="T84" s="162">
        <f t="shared" si="71"/>
        <v>63</v>
      </c>
      <c r="U84" s="162">
        <f t="shared" si="71"/>
        <v>64</v>
      </c>
      <c r="V84" s="162">
        <f t="shared" si="71"/>
        <v>65</v>
      </c>
      <c r="W84" s="162">
        <f t="shared" si="71"/>
        <v>66</v>
      </c>
      <c r="X84" s="162">
        <f t="shared" si="71"/>
        <v>67</v>
      </c>
      <c r="Y84" s="162">
        <f t="shared" si="71"/>
        <v>68</v>
      </c>
      <c r="Z84" s="162">
        <f>ROUND(Z75,0)</f>
        <v>69</v>
      </c>
      <c r="AA84" s="162">
        <f aca="true" t="shared" si="72" ref="AA84:AM84">ROUND(AA75,0)</f>
        <v>70</v>
      </c>
      <c r="AB84" s="162">
        <f t="shared" si="72"/>
        <v>71</v>
      </c>
      <c r="AC84" s="162">
        <f t="shared" si="72"/>
        <v>72</v>
      </c>
      <c r="AD84" s="162">
        <f t="shared" si="72"/>
        <v>73</v>
      </c>
      <c r="AE84" s="162">
        <f t="shared" si="72"/>
        <v>74</v>
      </c>
      <c r="AF84" s="162">
        <f t="shared" si="72"/>
        <v>75</v>
      </c>
      <c r="AG84" s="162">
        <f t="shared" si="72"/>
        <v>76</v>
      </c>
      <c r="AH84" s="162">
        <f t="shared" si="72"/>
        <v>77</v>
      </c>
      <c r="AI84" s="162">
        <f t="shared" si="72"/>
        <v>78</v>
      </c>
      <c r="AJ84" s="162">
        <f t="shared" si="72"/>
        <v>79</v>
      </c>
      <c r="AK84" s="162">
        <f t="shared" si="72"/>
        <v>80</v>
      </c>
      <c r="AL84" s="162">
        <f t="shared" si="72"/>
        <v>81</v>
      </c>
      <c r="AM84" s="162">
        <f t="shared" si="72"/>
        <v>82</v>
      </c>
      <c r="AN84" s="162">
        <f>ROUND(AN75,0)</f>
        <v>83</v>
      </c>
      <c r="AO84" s="162">
        <f>ROUND(AO75,0)</f>
        <v>84</v>
      </c>
      <c r="AP84" s="162">
        <f>ROUND(AP75,0)</f>
        <v>85</v>
      </c>
      <c r="AQ84" s="162">
        <f>ROUND(AQ75,0)</f>
        <v>86</v>
      </c>
      <c r="AR84" s="169"/>
      <c r="AS84" s="169"/>
      <c r="AT84" s="169"/>
      <c r="AU84" s="169"/>
      <c r="AV84" s="169"/>
      <c r="AW84" s="169"/>
      <c r="AX84" s="169"/>
      <c r="AY84" s="169"/>
      <c r="AZ84" s="169"/>
      <c r="BA84" s="169"/>
      <c r="BB84" s="169"/>
      <c r="BC84" s="169"/>
      <c r="BD84" s="169"/>
      <c r="BE84" s="169"/>
      <c r="BF84" s="169"/>
      <c r="BG84" s="169"/>
      <c r="BH84" s="169"/>
      <c r="BI84" s="169"/>
      <c r="BJ84" s="169"/>
      <c r="BK84" s="169"/>
      <c r="BL84" s="169"/>
      <c r="BM84" s="169"/>
      <c r="BN84" s="169"/>
      <c r="BO84" s="169"/>
      <c r="BP84" s="169"/>
      <c r="BQ84" s="169"/>
      <c r="BR84" s="169"/>
      <c r="BS84" s="169"/>
      <c r="BT84" s="169"/>
      <c r="BU84" s="169"/>
      <c r="BV84" s="169"/>
      <c r="BW84" s="169"/>
      <c r="BX84" s="169"/>
      <c r="BY84" s="169"/>
      <c r="BZ84" s="169"/>
      <c r="CA84" s="169"/>
      <c r="CB84" s="169"/>
      <c r="CC84" s="169"/>
      <c r="CD84" s="169"/>
      <c r="CE84" s="169"/>
      <c r="CF84" s="169"/>
      <c r="CG84" s="169"/>
      <c r="CH84" s="169"/>
      <c r="CI84" s="169"/>
      <c r="CJ84" s="169"/>
      <c r="CK84" s="169"/>
      <c r="CL84" s="169"/>
      <c r="CM84" s="169"/>
      <c r="CN84" s="169"/>
      <c r="CO84" s="169"/>
      <c r="CP84" s="5"/>
      <c r="CQ84" s="5"/>
      <c r="CR84" s="5"/>
      <c r="CS84" s="5"/>
      <c r="CT84" s="5"/>
      <c r="CU84" s="5"/>
      <c r="CV84" s="5"/>
      <c r="CW84" s="5"/>
      <c r="CX84" s="5"/>
      <c r="CY84" s="5"/>
    </row>
    <row r="85" spans="2:103" s="165" customFormat="1" ht="12.75" customHeight="1" hidden="1">
      <c r="B85" s="256"/>
      <c r="C85" s="170"/>
      <c r="D85" s="164">
        <f aca="true" t="shared" si="73" ref="D85:AQ85">IF(ISERROR(DGET($M88:$Q99,"Ratio",D83:D84)),C85,DGET($M88:$Q99,"Ratio",D83:D84))</f>
        <v>1.4285714285714286</v>
      </c>
      <c r="E85" s="164">
        <f t="shared" si="73"/>
        <v>1.4285714285714286</v>
      </c>
      <c r="F85" s="164">
        <f t="shared" si="73"/>
        <v>1.4285714285714286</v>
      </c>
      <c r="G85" s="164">
        <f t="shared" si="73"/>
        <v>1.4285714285714286</v>
      </c>
      <c r="H85" s="164">
        <f t="shared" si="73"/>
        <v>1.4285714285714286</v>
      </c>
      <c r="I85" s="164">
        <f t="shared" si="73"/>
        <v>1.4285714285714286</v>
      </c>
      <c r="J85" s="164">
        <f t="shared" si="73"/>
        <v>1.4285714285714286</v>
      </c>
      <c r="K85" s="164">
        <f t="shared" si="73"/>
        <v>1.25</v>
      </c>
      <c r="L85" s="164">
        <f t="shared" si="73"/>
        <v>1.25</v>
      </c>
      <c r="M85" s="164">
        <f t="shared" si="73"/>
        <v>1.25</v>
      </c>
      <c r="N85" s="164">
        <f t="shared" si="73"/>
        <v>1.25</v>
      </c>
      <c r="O85" s="164">
        <f t="shared" si="73"/>
        <v>1.25</v>
      </c>
      <c r="P85" s="164">
        <f t="shared" si="73"/>
        <v>1.25</v>
      </c>
      <c r="Q85" s="164">
        <f t="shared" si="73"/>
        <v>1.25</v>
      </c>
      <c r="R85" s="164">
        <f t="shared" si="73"/>
        <v>1.25</v>
      </c>
      <c r="S85" s="164">
        <f t="shared" si="73"/>
        <v>1.1111111111111112</v>
      </c>
      <c r="T85" s="164">
        <f t="shared" si="73"/>
        <v>1.1111111111111112</v>
      </c>
      <c r="U85" s="164">
        <f t="shared" si="73"/>
        <v>1.1111111111111112</v>
      </c>
      <c r="V85" s="164">
        <f t="shared" si="73"/>
        <v>1.1111111111111112</v>
      </c>
      <c r="W85" s="164">
        <f t="shared" si="73"/>
        <v>1.1111111111111112</v>
      </c>
      <c r="X85" s="164">
        <f t="shared" si="73"/>
        <v>1.1111111111111112</v>
      </c>
      <c r="Y85" s="164">
        <f t="shared" si="73"/>
        <v>1.1111111111111112</v>
      </c>
      <c r="Z85" s="164">
        <f t="shared" si="73"/>
        <v>1.1111111111111112</v>
      </c>
      <c r="AA85" s="164">
        <f t="shared" si="73"/>
        <v>1.1111111111111112</v>
      </c>
      <c r="AB85" s="164">
        <f t="shared" si="73"/>
        <v>1</v>
      </c>
      <c r="AC85" s="164">
        <f t="shared" si="73"/>
        <v>1</v>
      </c>
      <c r="AD85" s="164">
        <f t="shared" si="73"/>
        <v>1</v>
      </c>
      <c r="AE85" s="164">
        <f t="shared" si="73"/>
        <v>1</v>
      </c>
      <c r="AF85" s="164">
        <f t="shared" si="73"/>
        <v>1</v>
      </c>
      <c r="AG85" s="164">
        <f t="shared" si="73"/>
        <v>1</v>
      </c>
      <c r="AH85" s="164">
        <f t="shared" si="73"/>
        <v>1</v>
      </c>
      <c r="AI85" s="164">
        <f t="shared" si="73"/>
        <v>1</v>
      </c>
      <c r="AJ85" s="164">
        <f t="shared" si="73"/>
        <v>1</v>
      </c>
      <c r="AK85" s="164">
        <f t="shared" si="73"/>
        <v>1</v>
      </c>
      <c r="AL85" s="164">
        <f t="shared" si="73"/>
        <v>1</v>
      </c>
      <c r="AM85" s="164">
        <f t="shared" si="73"/>
        <v>1</v>
      </c>
      <c r="AN85" s="164">
        <f t="shared" si="73"/>
        <v>1</v>
      </c>
      <c r="AO85" s="164">
        <f t="shared" si="73"/>
        <v>1</v>
      </c>
      <c r="AP85" s="164">
        <f t="shared" si="73"/>
        <v>1</v>
      </c>
      <c r="AQ85" s="164">
        <f t="shared" si="73"/>
        <v>1</v>
      </c>
      <c r="AR85" s="171"/>
      <c r="AS85" s="171"/>
      <c r="AT85" s="171"/>
      <c r="AU85" s="171"/>
      <c r="AV85" s="171"/>
      <c r="AW85" s="171"/>
      <c r="AX85" s="171"/>
      <c r="AY85" s="171"/>
      <c r="AZ85" s="171"/>
      <c r="BA85" s="171"/>
      <c r="BB85" s="171"/>
      <c r="BC85" s="171"/>
      <c r="BD85" s="171"/>
      <c r="BE85" s="171"/>
      <c r="BF85" s="171"/>
      <c r="BG85" s="171"/>
      <c r="BH85" s="171"/>
      <c r="BI85" s="171"/>
      <c r="BJ85" s="171"/>
      <c r="BK85" s="171"/>
      <c r="BL85" s="171"/>
      <c r="BM85" s="171"/>
      <c r="BN85" s="171"/>
      <c r="BO85" s="171"/>
      <c r="BP85" s="171"/>
      <c r="BQ85" s="171"/>
      <c r="BR85" s="171"/>
      <c r="BS85" s="171"/>
      <c r="BT85" s="171"/>
      <c r="BU85" s="171"/>
      <c r="BV85" s="171"/>
      <c r="BW85" s="171"/>
      <c r="BX85" s="171"/>
      <c r="BY85" s="171"/>
      <c r="BZ85" s="171"/>
      <c r="CA85" s="171"/>
      <c r="CB85" s="171"/>
      <c r="CC85" s="171"/>
      <c r="CD85" s="171"/>
      <c r="CE85" s="171"/>
      <c r="CF85" s="171"/>
      <c r="CG85" s="171"/>
      <c r="CH85" s="171"/>
      <c r="CI85" s="171"/>
      <c r="CJ85" s="171"/>
      <c r="CK85" s="171"/>
      <c r="CL85" s="171"/>
      <c r="CM85" s="171"/>
      <c r="CN85" s="171"/>
      <c r="CO85" s="171"/>
      <c r="CP85" s="5"/>
      <c r="CQ85" s="5"/>
      <c r="CR85" s="5"/>
      <c r="CS85" s="5"/>
      <c r="CT85" s="5"/>
      <c r="CU85" s="5"/>
      <c r="CV85" s="5"/>
      <c r="CW85" s="5"/>
      <c r="CX85" s="5"/>
      <c r="CY85" s="5"/>
    </row>
    <row r="86" spans="3:14" ht="12.75" customHeight="1" hidden="1">
      <c r="C86" s="7"/>
      <c r="D86" s="172"/>
      <c r="E86" s="173"/>
      <c r="F86" s="173"/>
      <c r="I86" s="173"/>
      <c r="J86" s="173"/>
      <c r="K86" s="173"/>
      <c r="L86" s="173"/>
      <c r="M86" s="173"/>
      <c r="N86" s="173"/>
    </row>
    <row r="87" spans="3:17" ht="12.75" customHeight="1" hidden="1">
      <c r="C87" s="174" t="str">
        <f>B77</f>
        <v>0°</v>
      </c>
      <c r="D87" s="175"/>
      <c r="E87" s="175"/>
      <c r="F87" s="175"/>
      <c r="G87" s="176"/>
      <c r="H87" s="258" t="str">
        <f>B80</f>
        <v>10°</v>
      </c>
      <c r="I87" s="258"/>
      <c r="J87" s="258"/>
      <c r="K87" s="258"/>
      <c r="L87" s="258"/>
      <c r="M87" s="258" t="str">
        <f>B83</f>
        <v>40°</v>
      </c>
      <c r="N87" s="258"/>
      <c r="O87" s="258"/>
      <c r="P87" s="258"/>
      <c r="Q87" s="258"/>
    </row>
    <row r="88" spans="2:17" ht="12.75" customHeight="1" hidden="1">
      <c r="B88" s="27"/>
      <c r="C88" s="177" t="s">
        <v>32</v>
      </c>
      <c r="D88" s="178" t="s">
        <v>36</v>
      </c>
      <c r="E88" s="178" t="s">
        <v>38</v>
      </c>
      <c r="F88" s="178" t="s">
        <v>39</v>
      </c>
      <c r="G88" s="179" t="s">
        <v>40</v>
      </c>
      <c r="H88" s="177" t="s">
        <v>32</v>
      </c>
      <c r="I88" s="178" t="s">
        <v>36</v>
      </c>
      <c r="J88" s="178" t="s">
        <v>38</v>
      </c>
      <c r="K88" s="178" t="s">
        <v>39</v>
      </c>
      <c r="L88" s="179" t="s">
        <v>40</v>
      </c>
      <c r="M88" s="177" t="s">
        <v>32</v>
      </c>
      <c r="N88" s="178" t="s">
        <v>36</v>
      </c>
      <c r="O88" s="178" t="s">
        <v>38</v>
      </c>
      <c r="P88" s="178" t="s">
        <v>39</v>
      </c>
      <c r="Q88" s="179" t="s">
        <v>40</v>
      </c>
    </row>
    <row r="89" spans="2:17" ht="12.75" customHeight="1" hidden="1">
      <c r="B89" s="27"/>
      <c r="C89" s="180">
        <v>4</v>
      </c>
      <c r="D89" s="5">
        <v>49</v>
      </c>
      <c r="E89" s="5">
        <f>D90-D89</f>
        <v>6</v>
      </c>
      <c r="F89" s="5">
        <v>10</v>
      </c>
      <c r="G89" s="181">
        <f>F89/E89</f>
        <v>1.6666666666666667</v>
      </c>
      <c r="H89" s="180">
        <v>4</v>
      </c>
      <c r="I89" s="5">
        <v>49</v>
      </c>
      <c r="J89" s="5">
        <f>I90-I89</f>
        <v>6</v>
      </c>
      <c r="K89" s="5">
        <v>10</v>
      </c>
      <c r="L89" s="181">
        <f>K89/J89</f>
        <v>1.6666666666666667</v>
      </c>
      <c r="M89" s="180">
        <v>4</v>
      </c>
      <c r="N89" s="5">
        <v>47</v>
      </c>
      <c r="O89" s="5">
        <f>N90-N89</f>
        <v>7</v>
      </c>
      <c r="P89" s="5">
        <v>10</v>
      </c>
      <c r="Q89" s="181">
        <f>P89/O89</f>
        <v>1.4285714285714286</v>
      </c>
    </row>
    <row r="90" spans="2:17" ht="12.75" customHeight="1" hidden="1">
      <c r="B90" s="27"/>
      <c r="C90" s="180">
        <v>5</v>
      </c>
      <c r="D90" s="182">
        <v>55</v>
      </c>
      <c r="E90" s="182">
        <f aca="true" t="shared" si="74" ref="E90:E98">D91-D90</f>
        <v>7</v>
      </c>
      <c r="F90" s="182">
        <f>F89</f>
        <v>10</v>
      </c>
      <c r="G90" s="181">
        <f aca="true" t="shared" si="75" ref="G90:G98">F90/E90</f>
        <v>1.4285714285714286</v>
      </c>
      <c r="H90" s="180">
        <v>5</v>
      </c>
      <c r="I90" s="182">
        <v>55</v>
      </c>
      <c r="J90" s="182">
        <f>I91-I90</f>
        <v>7</v>
      </c>
      <c r="K90" s="182">
        <f>K89</f>
        <v>10</v>
      </c>
      <c r="L90" s="181">
        <f>K90/J90</f>
        <v>1.4285714285714286</v>
      </c>
      <c r="M90" s="180">
        <v>5</v>
      </c>
      <c r="N90" s="182">
        <v>54</v>
      </c>
      <c r="O90" s="182">
        <f>N91-N90</f>
        <v>8</v>
      </c>
      <c r="P90" s="182">
        <f>P89</f>
        <v>10</v>
      </c>
      <c r="Q90" s="181">
        <f>P90/O90</f>
        <v>1.25</v>
      </c>
    </row>
    <row r="91" spans="2:17" ht="12.75" customHeight="1" hidden="1">
      <c r="B91" s="27"/>
      <c r="C91" s="180">
        <v>6</v>
      </c>
      <c r="D91" s="182">
        <v>62</v>
      </c>
      <c r="E91" s="182">
        <f t="shared" si="74"/>
        <v>8</v>
      </c>
      <c r="F91" s="182">
        <f aca="true" t="shared" si="76" ref="F91:F98">F90</f>
        <v>10</v>
      </c>
      <c r="G91" s="181">
        <f t="shared" si="75"/>
        <v>1.25</v>
      </c>
      <c r="H91" s="180">
        <v>6</v>
      </c>
      <c r="I91" s="182">
        <v>62</v>
      </c>
      <c r="J91" s="182">
        <f>I92-I91</f>
        <v>9</v>
      </c>
      <c r="K91" s="182">
        <f>K90</f>
        <v>10</v>
      </c>
      <c r="L91" s="181">
        <f>K91/J91</f>
        <v>1.1111111111111112</v>
      </c>
      <c r="M91" s="180">
        <v>6</v>
      </c>
      <c r="N91" s="182">
        <v>62</v>
      </c>
      <c r="O91" s="182">
        <f>N92-N91</f>
        <v>9</v>
      </c>
      <c r="P91" s="182">
        <f>P90</f>
        <v>10</v>
      </c>
      <c r="Q91" s="181">
        <f>P91/O91</f>
        <v>1.1111111111111112</v>
      </c>
    </row>
    <row r="92" spans="2:17" ht="12.75" customHeight="1" hidden="1">
      <c r="B92" s="27"/>
      <c r="C92" s="180">
        <v>7</v>
      </c>
      <c r="D92" s="182">
        <v>70</v>
      </c>
      <c r="E92" s="182">
        <f t="shared" si="74"/>
        <v>10</v>
      </c>
      <c r="F92" s="182">
        <f t="shared" si="76"/>
        <v>10</v>
      </c>
      <c r="G92" s="181">
        <f t="shared" si="75"/>
        <v>1</v>
      </c>
      <c r="H92" s="180">
        <v>7</v>
      </c>
      <c r="I92" s="182">
        <v>71</v>
      </c>
      <c r="J92" s="182">
        <f>I93-I92</f>
        <v>9</v>
      </c>
      <c r="K92" s="182">
        <f>K91</f>
        <v>10</v>
      </c>
      <c r="L92" s="181">
        <f>K92/J92</f>
        <v>1.1111111111111112</v>
      </c>
      <c r="M92" s="180">
        <v>7</v>
      </c>
      <c r="N92" s="182">
        <v>71</v>
      </c>
      <c r="O92" s="182">
        <f>N93-N92</f>
        <v>10</v>
      </c>
      <c r="P92" s="182">
        <f>P91</f>
        <v>10</v>
      </c>
      <c r="Q92" s="181">
        <f>P92/O92</f>
        <v>1</v>
      </c>
    </row>
    <row r="93" spans="2:17" ht="12.75" customHeight="1" hidden="1">
      <c r="B93" s="27"/>
      <c r="C93" s="180">
        <v>8</v>
      </c>
      <c r="D93" s="182">
        <v>80</v>
      </c>
      <c r="E93" s="182">
        <f t="shared" si="74"/>
        <v>9</v>
      </c>
      <c r="F93" s="182">
        <f t="shared" si="76"/>
        <v>10</v>
      </c>
      <c r="G93" s="181">
        <f t="shared" si="75"/>
        <v>1.1111111111111112</v>
      </c>
      <c r="H93" s="180">
        <v>8</v>
      </c>
      <c r="I93" s="182">
        <v>80</v>
      </c>
      <c r="J93" s="182">
        <f>I94-I93</f>
        <v>5</v>
      </c>
      <c r="K93" s="182">
        <v>5</v>
      </c>
      <c r="L93" s="181">
        <f>K93/J93</f>
        <v>1</v>
      </c>
      <c r="M93" s="180">
        <v>8</v>
      </c>
      <c r="N93" s="182">
        <v>81</v>
      </c>
      <c r="O93" s="182">
        <f>N94-N93</f>
        <v>5</v>
      </c>
      <c r="P93" s="182">
        <v>5</v>
      </c>
      <c r="Q93" s="181">
        <f>P93/O93</f>
        <v>1</v>
      </c>
    </row>
    <row r="94" spans="2:17" ht="12.75" customHeight="1" hidden="1">
      <c r="B94" s="27"/>
      <c r="C94" s="180">
        <v>9</v>
      </c>
      <c r="D94" s="182">
        <v>89</v>
      </c>
      <c r="E94" s="182">
        <f t="shared" si="74"/>
        <v>10</v>
      </c>
      <c r="F94" s="182">
        <f t="shared" si="76"/>
        <v>10</v>
      </c>
      <c r="G94" s="181">
        <f t="shared" si="75"/>
        <v>1</v>
      </c>
      <c r="H94" s="180">
        <v>9</v>
      </c>
      <c r="I94" s="182">
        <v>85</v>
      </c>
      <c r="J94" s="182"/>
      <c r="K94" s="182"/>
      <c r="L94" s="181"/>
      <c r="M94" s="180">
        <v>9</v>
      </c>
      <c r="N94" s="182">
        <v>86</v>
      </c>
      <c r="O94" s="182"/>
      <c r="P94" s="182"/>
      <c r="Q94" s="183"/>
    </row>
    <row r="95" spans="2:17" ht="12.75" customHeight="1" hidden="1">
      <c r="B95" s="27"/>
      <c r="C95" s="180">
        <v>10</v>
      </c>
      <c r="D95" s="182">
        <v>99</v>
      </c>
      <c r="E95" s="182">
        <f t="shared" si="74"/>
        <v>9</v>
      </c>
      <c r="F95" s="182">
        <f t="shared" si="76"/>
        <v>10</v>
      </c>
      <c r="G95" s="181">
        <f t="shared" si="75"/>
        <v>1.1111111111111112</v>
      </c>
      <c r="H95" s="180"/>
      <c r="I95" s="182"/>
      <c r="J95" s="182"/>
      <c r="K95" s="182"/>
      <c r="L95" s="183"/>
      <c r="M95" s="180"/>
      <c r="N95" s="182"/>
      <c r="O95" s="182"/>
      <c r="P95" s="182"/>
      <c r="Q95" s="183"/>
    </row>
    <row r="96" spans="2:17" ht="12.75" customHeight="1" hidden="1">
      <c r="B96" s="27"/>
      <c r="C96" s="180">
        <v>11</v>
      </c>
      <c r="D96" s="182">
        <v>108</v>
      </c>
      <c r="E96" s="182">
        <f t="shared" si="74"/>
        <v>10</v>
      </c>
      <c r="F96" s="182">
        <f t="shared" si="76"/>
        <v>10</v>
      </c>
      <c r="G96" s="181">
        <f t="shared" si="75"/>
        <v>1</v>
      </c>
      <c r="H96" s="180"/>
      <c r="I96" s="182"/>
      <c r="J96" s="182"/>
      <c r="K96" s="182"/>
      <c r="L96" s="183"/>
      <c r="M96" s="180"/>
      <c r="N96" s="182"/>
      <c r="O96" s="182"/>
      <c r="P96" s="182"/>
      <c r="Q96" s="183"/>
    </row>
    <row r="97" spans="2:17" ht="12.75" customHeight="1" hidden="1">
      <c r="B97" s="27"/>
      <c r="C97" s="180">
        <v>12</v>
      </c>
      <c r="D97" s="182">
        <v>118</v>
      </c>
      <c r="E97" s="182">
        <f t="shared" si="74"/>
        <v>10</v>
      </c>
      <c r="F97" s="182">
        <f t="shared" si="76"/>
        <v>10</v>
      </c>
      <c r="G97" s="181">
        <f t="shared" si="75"/>
        <v>1</v>
      </c>
      <c r="H97" s="180"/>
      <c r="I97" s="182"/>
      <c r="J97" s="182"/>
      <c r="K97" s="182"/>
      <c r="L97" s="183"/>
      <c r="M97" s="180"/>
      <c r="N97" s="182"/>
      <c r="O97" s="182"/>
      <c r="P97" s="182"/>
      <c r="Q97" s="183"/>
    </row>
    <row r="98" spans="2:17" ht="12.75" customHeight="1" hidden="1">
      <c r="B98" s="27"/>
      <c r="C98" s="180">
        <v>13</v>
      </c>
      <c r="D98" s="182">
        <v>128</v>
      </c>
      <c r="E98" s="182">
        <f t="shared" si="74"/>
        <v>10</v>
      </c>
      <c r="F98" s="182">
        <f t="shared" si="76"/>
        <v>10</v>
      </c>
      <c r="G98" s="181">
        <f t="shared" si="75"/>
        <v>1</v>
      </c>
      <c r="H98" s="180"/>
      <c r="I98" s="182"/>
      <c r="J98" s="182"/>
      <c r="K98" s="182"/>
      <c r="L98" s="183"/>
      <c r="M98" s="180"/>
      <c r="N98" s="182"/>
      <c r="O98" s="182"/>
      <c r="P98" s="182"/>
      <c r="Q98" s="183"/>
    </row>
    <row r="99" spans="2:17" ht="12.75" customHeight="1" hidden="1">
      <c r="B99" s="27"/>
      <c r="C99" s="184">
        <v>14</v>
      </c>
      <c r="D99" s="185">
        <v>138</v>
      </c>
      <c r="E99" s="185"/>
      <c r="F99" s="185"/>
      <c r="G99" s="186"/>
      <c r="H99" s="184"/>
      <c r="I99" s="185"/>
      <c r="J99" s="185"/>
      <c r="K99" s="185"/>
      <c r="L99" s="186"/>
      <c r="M99" s="184"/>
      <c r="N99" s="185"/>
      <c r="O99" s="185"/>
      <c r="P99" s="185"/>
      <c r="Q99" s="186"/>
    </row>
    <row r="100" spans="3:5" ht="12.75" customHeight="1" hidden="1">
      <c r="C100" s="13"/>
      <c r="D100" s="13"/>
      <c r="E100" s="13"/>
    </row>
    <row r="101" ht="15">
      <c r="B101" s="130" t="s">
        <v>14</v>
      </c>
    </row>
    <row r="102" spans="2:93" ht="15">
      <c r="B102" s="257" t="s">
        <v>15</v>
      </c>
      <c r="C102" s="187" t="s">
        <v>2</v>
      </c>
      <c r="D102" s="188">
        <f aca="true" t="shared" si="77" ref="D102:AI102">D69</f>
        <v>49</v>
      </c>
      <c r="E102" s="188">
        <f t="shared" si="77"/>
        <v>50</v>
      </c>
      <c r="F102" s="188">
        <f t="shared" si="77"/>
        <v>51</v>
      </c>
      <c r="G102" s="188">
        <f t="shared" si="77"/>
        <v>52</v>
      </c>
      <c r="H102" s="188">
        <f t="shared" si="77"/>
        <v>53</v>
      </c>
      <c r="I102" s="188">
        <f t="shared" si="77"/>
        <v>54</v>
      </c>
      <c r="J102" s="188">
        <f t="shared" si="77"/>
        <v>55</v>
      </c>
      <c r="K102" s="188">
        <f t="shared" si="77"/>
        <v>56</v>
      </c>
      <c r="L102" s="188">
        <f t="shared" si="77"/>
        <v>57</v>
      </c>
      <c r="M102" s="188">
        <f t="shared" si="77"/>
        <v>58</v>
      </c>
      <c r="N102" s="188">
        <f t="shared" si="77"/>
        <v>59</v>
      </c>
      <c r="O102" s="188">
        <f t="shared" si="77"/>
        <v>60</v>
      </c>
      <c r="P102" s="188">
        <f t="shared" si="77"/>
        <v>61</v>
      </c>
      <c r="Q102" s="188">
        <f t="shared" si="77"/>
        <v>62</v>
      </c>
      <c r="R102" s="188">
        <f t="shared" si="77"/>
        <v>63</v>
      </c>
      <c r="S102" s="188">
        <f t="shared" si="77"/>
        <v>64</v>
      </c>
      <c r="T102" s="188">
        <f t="shared" si="77"/>
        <v>65</v>
      </c>
      <c r="U102" s="188">
        <f t="shared" si="77"/>
        <v>66</v>
      </c>
      <c r="V102" s="188">
        <f t="shared" si="77"/>
        <v>67</v>
      </c>
      <c r="W102" s="188">
        <f t="shared" si="77"/>
        <v>68</v>
      </c>
      <c r="X102" s="188">
        <f t="shared" si="77"/>
        <v>69</v>
      </c>
      <c r="Y102" s="188">
        <f t="shared" si="77"/>
        <v>70</v>
      </c>
      <c r="Z102" s="188">
        <f t="shared" si="77"/>
        <v>71</v>
      </c>
      <c r="AA102" s="188">
        <f t="shared" si="77"/>
        <v>72</v>
      </c>
      <c r="AB102" s="188">
        <f t="shared" si="77"/>
        <v>73</v>
      </c>
      <c r="AC102" s="188">
        <f t="shared" si="77"/>
        <v>74</v>
      </c>
      <c r="AD102" s="188">
        <f t="shared" si="77"/>
        <v>75</v>
      </c>
      <c r="AE102" s="188">
        <f t="shared" si="77"/>
        <v>76</v>
      </c>
      <c r="AF102" s="188">
        <f t="shared" si="77"/>
        <v>77</v>
      </c>
      <c r="AG102" s="188">
        <f t="shared" si="77"/>
        <v>78</v>
      </c>
      <c r="AH102" s="188">
        <f t="shared" si="77"/>
        <v>79</v>
      </c>
      <c r="AI102" s="188">
        <f t="shared" si="77"/>
        <v>80</v>
      </c>
      <c r="AJ102" s="188">
        <f aca="true" t="shared" si="78" ref="AJ102:BO102">AJ69</f>
        <v>81</v>
      </c>
      <c r="AK102" s="188">
        <f t="shared" si="78"/>
        <v>82</v>
      </c>
      <c r="AL102" s="188">
        <f t="shared" si="78"/>
        <v>83</v>
      </c>
      <c r="AM102" s="188">
        <f t="shared" si="78"/>
        <v>84</v>
      </c>
      <c r="AN102" s="188">
        <f t="shared" si="78"/>
        <v>85</v>
      </c>
      <c r="AO102" s="188">
        <f t="shared" si="78"/>
        <v>86</v>
      </c>
      <c r="AP102" s="188">
        <f t="shared" si="78"/>
        <v>87</v>
      </c>
      <c r="AQ102" s="188">
        <f t="shared" si="78"/>
        <v>88</v>
      </c>
      <c r="AR102" s="188">
        <f t="shared" si="78"/>
        <v>89</v>
      </c>
      <c r="AS102" s="188">
        <f t="shared" si="78"/>
        <v>90</v>
      </c>
      <c r="AT102" s="188">
        <f t="shared" si="78"/>
        <v>91</v>
      </c>
      <c r="AU102" s="188">
        <f t="shared" si="78"/>
        <v>92</v>
      </c>
      <c r="AV102" s="188">
        <f t="shared" si="78"/>
        <v>93</v>
      </c>
      <c r="AW102" s="188">
        <f t="shared" si="78"/>
        <v>94</v>
      </c>
      <c r="AX102" s="188">
        <f t="shared" si="78"/>
        <v>95</v>
      </c>
      <c r="AY102" s="188">
        <f t="shared" si="78"/>
        <v>96</v>
      </c>
      <c r="AZ102" s="188">
        <f t="shared" si="78"/>
        <v>97</v>
      </c>
      <c r="BA102" s="188">
        <f t="shared" si="78"/>
        <v>98</v>
      </c>
      <c r="BB102" s="188">
        <f t="shared" si="78"/>
        <v>99</v>
      </c>
      <c r="BC102" s="188">
        <f t="shared" si="78"/>
        <v>100</v>
      </c>
      <c r="BD102" s="188">
        <f t="shared" si="78"/>
        <v>101</v>
      </c>
      <c r="BE102" s="188">
        <f t="shared" si="78"/>
        <v>102</v>
      </c>
      <c r="BF102" s="188">
        <f t="shared" si="78"/>
        <v>103</v>
      </c>
      <c r="BG102" s="188">
        <f t="shared" si="78"/>
        <v>104</v>
      </c>
      <c r="BH102" s="188">
        <f t="shared" si="78"/>
        <v>105</v>
      </c>
      <c r="BI102" s="188">
        <f t="shared" si="78"/>
        <v>106</v>
      </c>
      <c r="BJ102" s="188">
        <f t="shared" si="78"/>
        <v>107</v>
      </c>
      <c r="BK102" s="188">
        <f t="shared" si="78"/>
        <v>108</v>
      </c>
      <c r="BL102" s="188">
        <f t="shared" si="78"/>
        <v>109</v>
      </c>
      <c r="BM102" s="188">
        <f t="shared" si="78"/>
        <v>110</v>
      </c>
      <c r="BN102" s="188">
        <f t="shared" si="78"/>
        <v>111</v>
      </c>
      <c r="BO102" s="188">
        <f t="shared" si="78"/>
        <v>112</v>
      </c>
      <c r="BP102" s="188">
        <f aca="true" t="shared" si="79" ref="BP102:CO102">BP69</f>
        <v>113</v>
      </c>
      <c r="BQ102" s="188">
        <f t="shared" si="79"/>
        <v>114</v>
      </c>
      <c r="BR102" s="188">
        <f t="shared" si="79"/>
        <v>115</v>
      </c>
      <c r="BS102" s="188">
        <f t="shared" si="79"/>
        <v>116</v>
      </c>
      <c r="BT102" s="188">
        <f t="shared" si="79"/>
        <v>117</v>
      </c>
      <c r="BU102" s="188">
        <f t="shared" si="79"/>
        <v>118</v>
      </c>
      <c r="BV102" s="188">
        <f t="shared" si="79"/>
        <v>119</v>
      </c>
      <c r="BW102" s="188">
        <f t="shared" si="79"/>
        <v>120</v>
      </c>
      <c r="BX102" s="188">
        <f t="shared" si="79"/>
        <v>121</v>
      </c>
      <c r="BY102" s="188">
        <f t="shared" si="79"/>
        <v>122</v>
      </c>
      <c r="BZ102" s="188">
        <f t="shared" si="79"/>
        <v>123</v>
      </c>
      <c r="CA102" s="188">
        <f t="shared" si="79"/>
        <v>124</v>
      </c>
      <c r="CB102" s="188">
        <f t="shared" si="79"/>
        <v>125</v>
      </c>
      <c r="CC102" s="188">
        <f t="shared" si="79"/>
        <v>126</v>
      </c>
      <c r="CD102" s="188">
        <f t="shared" si="79"/>
        <v>127</v>
      </c>
      <c r="CE102" s="188">
        <f t="shared" si="79"/>
        <v>128</v>
      </c>
      <c r="CF102" s="188">
        <f t="shared" si="79"/>
        <v>129</v>
      </c>
      <c r="CG102" s="188">
        <f t="shared" si="79"/>
        <v>130</v>
      </c>
      <c r="CH102" s="188">
        <f t="shared" si="79"/>
        <v>131</v>
      </c>
      <c r="CI102" s="188">
        <f t="shared" si="79"/>
        <v>132</v>
      </c>
      <c r="CJ102" s="188">
        <f t="shared" si="79"/>
        <v>133</v>
      </c>
      <c r="CK102" s="188">
        <f t="shared" si="79"/>
        <v>134</v>
      </c>
      <c r="CL102" s="188">
        <f t="shared" si="79"/>
        <v>135</v>
      </c>
      <c r="CM102" s="188">
        <f t="shared" si="79"/>
        <v>136</v>
      </c>
      <c r="CN102" s="188">
        <f t="shared" si="79"/>
        <v>137</v>
      </c>
      <c r="CO102" s="188">
        <f t="shared" si="79"/>
        <v>138</v>
      </c>
    </row>
    <row r="103" spans="2:93" ht="15">
      <c r="B103" s="257"/>
      <c r="C103" s="189" t="s">
        <v>3</v>
      </c>
      <c r="D103" s="190">
        <f aca="true" t="shared" si="80" ref="D103:AI103">ROUND(D67,0)</f>
        <v>40</v>
      </c>
      <c r="E103" s="190">
        <f t="shared" si="80"/>
        <v>42</v>
      </c>
      <c r="F103" s="190">
        <f t="shared" si="80"/>
        <v>43</v>
      </c>
      <c r="G103" s="190">
        <f t="shared" si="80"/>
        <v>45</v>
      </c>
      <c r="H103" s="190">
        <f t="shared" si="80"/>
        <v>47</v>
      </c>
      <c r="I103" s="190">
        <f t="shared" si="80"/>
        <v>48</v>
      </c>
      <c r="J103" s="190">
        <f t="shared" si="80"/>
        <v>50</v>
      </c>
      <c r="K103" s="190">
        <f t="shared" si="80"/>
        <v>51</v>
      </c>
      <c r="L103" s="190">
        <f t="shared" si="80"/>
        <v>53</v>
      </c>
      <c r="M103" s="190">
        <f t="shared" si="80"/>
        <v>54</v>
      </c>
      <c r="N103" s="190">
        <f t="shared" si="80"/>
        <v>56</v>
      </c>
      <c r="O103" s="190">
        <f t="shared" si="80"/>
        <v>57</v>
      </c>
      <c r="P103" s="190">
        <f t="shared" si="80"/>
        <v>59</v>
      </c>
      <c r="Q103" s="190">
        <f t="shared" si="80"/>
        <v>60</v>
      </c>
      <c r="R103" s="190">
        <f t="shared" si="80"/>
        <v>61</v>
      </c>
      <c r="S103" s="190">
        <f t="shared" si="80"/>
        <v>63</v>
      </c>
      <c r="T103" s="190">
        <f t="shared" si="80"/>
        <v>64</v>
      </c>
      <c r="U103" s="190">
        <f t="shared" si="80"/>
        <v>65</v>
      </c>
      <c r="V103" s="190">
        <f t="shared" si="80"/>
        <v>66</v>
      </c>
      <c r="W103" s="190">
        <f t="shared" si="80"/>
        <v>68</v>
      </c>
      <c r="X103" s="190">
        <f t="shared" si="80"/>
        <v>69</v>
      </c>
      <c r="Y103" s="190">
        <f t="shared" si="80"/>
        <v>70</v>
      </c>
      <c r="Z103" s="190">
        <f t="shared" si="80"/>
        <v>71</v>
      </c>
      <c r="AA103" s="190">
        <f t="shared" si="80"/>
        <v>72</v>
      </c>
      <c r="AB103" s="190">
        <f t="shared" si="80"/>
        <v>73</v>
      </c>
      <c r="AC103" s="190">
        <f t="shared" si="80"/>
        <v>74</v>
      </c>
      <c r="AD103" s="190">
        <f t="shared" si="80"/>
        <v>75</v>
      </c>
      <c r="AE103" s="190">
        <f t="shared" si="80"/>
        <v>76</v>
      </c>
      <c r="AF103" s="190">
        <f t="shared" si="80"/>
        <v>77</v>
      </c>
      <c r="AG103" s="190">
        <f t="shared" si="80"/>
        <v>78</v>
      </c>
      <c r="AH103" s="190">
        <f t="shared" si="80"/>
        <v>79</v>
      </c>
      <c r="AI103" s="190">
        <f t="shared" si="80"/>
        <v>80</v>
      </c>
      <c r="AJ103" s="190">
        <f aca="true" t="shared" si="81" ref="AJ103:BO103">ROUND(AJ67,0)</f>
        <v>81</v>
      </c>
      <c r="AK103" s="190">
        <f t="shared" si="81"/>
        <v>82</v>
      </c>
      <c r="AL103" s="190">
        <f t="shared" si="81"/>
        <v>83</v>
      </c>
      <c r="AM103" s="190">
        <f t="shared" si="81"/>
        <v>84</v>
      </c>
      <c r="AN103" s="190">
        <f t="shared" si="81"/>
        <v>86</v>
      </c>
      <c r="AO103" s="190">
        <f t="shared" si="81"/>
        <v>87</v>
      </c>
      <c r="AP103" s="190">
        <f t="shared" si="81"/>
        <v>88</v>
      </c>
      <c r="AQ103" s="190">
        <f t="shared" si="81"/>
        <v>89</v>
      </c>
      <c r="AR103" s="190">
        <f t="shared" si="81"/>
        <v>90</v>
      </c>
      <c r="AS103" s="190">
        <f t="shared" si="81"/>
        <v>91</v>
      </c>
      <c r="AT103" s="190">
        <f t="shared" si="81"/>
        <v>92</v>
      </c>
      <c r="AU103" s="190">
        <f t="shared" si="81"/>
        <v>93</v>
      </c>
      <c r="AV103" s="190">
        <f t="shared" si="81"/>
        <v>94</v>
      </c>
      <c r="AW103" s="190">
        <f t="shared" si="81"/>
        <v>95</v>
      </c>
      <c r="AX103" s="190">
        <f t="shared" si="81"/>
        <v>96</v>
      </c>
      <c r="AY103" s="190">
        <f t="shared" si="81"/>
        <v>97</v>
      </c>
      <c r="AZ103" s="190">
        <f t="shared" si="81"/>
        <v>98</v>
      </c>
      <c r="BA103" s="190">
        <f t="shared" si="81"/>
        <v>99</v>
      </c>
      <c r="BB103" s="190">
        <f t="shared" si="81"/>
        <v>100</v>
      </c>
      <c r="BC103" s="190">
        <f t="shared" si="81"/>
        <v>101</v>
      </c>
      <c r="BD103" s="190">
        <f t="shared" si="81"/>
        <v>102</v>
      </c>
      <c r="BE103" s="190">
        <f t="shared" si="81"/>
        <v>103</v>
      </c>
      <c r="BF103" s="190">
        <f t="shared" si="81"/>
        <v>104</v>
      </c>
      <c r="BG103" s="190">
        <f t="shared" si="81"/>
        <v>106</v>
      </c>
      <c r="BH103" s="190">
        <f t="shared" si="81"/>
        <v>107</v>
      </c>
      <c r="BI103" s="190">
        <f t="shared" si="81"/>
        <v>108</v>
      </c>
      <c r="BJ103" s="190">
        <f t="shared" si="81"/>
        <v>109</v>
      </c>
      <c r="BK103" s="190">
        <f t="shared" si="81"/>
        <v>110</v>
      </c>
      <c r="BL103" s="190">
        <f t="shared" si="81"/>
        <v>111</v>
      </c>
      <c r="BM103" s="190">
        <f t="shared" si="81"/>
        <v>112</v>
      </c>
      <c r="BN103" s="190">
        <f t="shared" si="81"/>
        <v>113</v>
      </c>
      <c r="BO103" s="190">
        <f t="shared" si="81"/>
        <v>114</v>
      </c>
      <c r="BP103" s="190">
        <f aca="true" t="shared" si="82" ref="BP103:CO103">ROUND(BP67,0)</f>
        <v>115</v>
      </c>
      <c r="BQ103" s="190">
        <f t="shared" si="82"/>
        <v>116</v>
      </c>
      <c r="BR103" s="190">
        <f t="shared" si="82"/>
        <v>117</v>
      </c>
      <c r="BS103" s="190">
        <f t="shared" si="82"/>
        <v>118</v>
      </c>
      <c r="BT103" s="190">
        <f t="shared" si="82"/>
        <v>119</v>
      </c>
      <c r="BU103" s="190">
        <f t="shared" si="82"/>
        <v>120</v>
      </c>
      <c r="BV103" s="190">
        <f t="shared" si="82"/>
        <v>121</v>
      </c>
      <c r="BW103" s="190">
        <f t="shared" si="82"/>
        <v>122</v>
      </c>
      <c r="BX103" s="190">
        <f t="shared" si="82"/>
        <v>123</v>
      </c>
      <c r="BY103" s="190">
        <f t="shared" si="82"/>
        <v>124</v>
      </c>
      <c r="BZ103" s="190">
        <f t="shared" si="82"/>
        <v>125</v>
      </c>
      <c r="CA103" s="190">
        <f t="shared" si="82"/>
        <v>126</v>
      </c>
      <c r="CB103" s="190">
        <f t="shared" si="82"/>
        <v>127</v>
      </c>
      <c r="CC103" s="190">
        <f t="shared" si="82"/>
        <v>128</v>
      </c>
      <c r="CD103" s="190">
        <f t="shared" si="82"/>
        <v>129</v>
      </c>
      <c r="CE103" s="190">
        <f t="shared" si="82"/>
        <v>130</v>
      </c>
      <c r="CF103" s="190">
        <f t="shared" si="82"/>
        <v>131</v>
      </c>
      <c r="CG103" s="190">
        <f t="shared" si="82"/>
        <v>132</v>
      </c>
      <c r="CH103" s="190">
        <f t="shared" si="82"/>
        <v>133</v>
      </c>
      <c r="CI103" s="190">
        <f t="shared" si="82"/>
        <v>134</v>
      </c>
      <c r="CJ103" s="190">
        <f t="shared" si="82"/>
        <v>135</v>
      </c>
      <c r="CK103" s="190">
        <f t="shared" si="82"/>
        <v>136</v>
      </c>
      <c r="CL103" s="190">
        <f t="shared" si="82"/>
        <v>137</v>
      </c>
      <c r="CM103" s="190">
        <f t="shared" si="82"/>
        <v>138</v>
      </c>
      <c r="CN103" s="190">
        <f t="shared" si="82"/>
        <v>139</v>
      </c>
      <c r="CO103" s="190">
        <f t="shared" si="82"/>
        <v>140</v>
      </c>
    </row>
    <row r="104" spans="2:93" ht="15">
      <c r="B104" s="257" t="s">
        <v>28</v>
      </c>
      <c r="C104" s="187" t="s">
        <v>2</v>
      </c>
      <c r="D104" s="188">
        <f aca="true" t="shared" si="83" ref="D104:AN104">D72</f>
        <v>49</v>
      </c>
      <c r="E104" s="188">
        <f t="shared" si="83"/>
        <v>50</v>
      </c>
      <c r="F104" s="188">
        <f t="shared" si="83"/>
        <v>51</v>
      </c>
      <c r="G104" s="188">
        <f t="shared" si="83"/>
        <v>52</v>
      </c>
      <c r="H104" s="188">
        <f t="shared" si="83"/>
        <v>53</v>
      </c>
      <c r="I104" s="188">
        <f t="shared" si="83"/>
        <v>54</v>
      </c>
      <c r="J104" s="188">
        <f t="shared" si="83"/>
        <v>55</v>
      </c>
      <c r="K104" s="188">
        <f t="shared" si="83"/>
        <v>56</v>
      </c>
      <c r="L104" s="188">
        <f t="shared" si="83"/>
        <v>57</v>
      </c>
      <c r="M104" s="188">
        <f t="shared" si="83"/>
        <v>58</v>
      </c>
      <c r="N104" s="188">
        <f t="shared" si="83"/>
        <v>59</v>
      </c>
      <c r="O104" s="188">
        <f t="shared" si="83"/>
        <v>60</v>
      </c>
      <c r="P104" s="188">
        <f t="shared" si="83"/>
        <v>61</v>
      </c>
      <c r="Q104" s="188">
        <f t="shared" si="83"/>
        <v>62</v>
      </c>
      <c r="R104" s="188">
        <f t="shared" si="83"/>
        <v>63</v>
      </c>
      <c r="S104" s="188">
        <f t="shared" si="83"/>
        <v>64</v>
      </c>
      <c r="T104" s="188">
        <f t="shared" si="83"/>
        <v>65</v>
      </c>
      <c r="U104" s="188">
        <f t="shared" si="83"/>
        <v>66</v>
      </c>
      <c r="V104" s="188">
        <f t="shared" si="83"/>
        <v>67</v>
      </c>
      <c r="W104" s="188">
        <f t="shared" si="83"/>
        <v>68</v>
      </c>
      <c r="X104" s="188">
        <f t="shared" si="83"/>
        <v>69</v>
      </c>
      <c r="Y104" s="188">
        <f t="shared" si="83"/>
        <v>70</v>
      </c>
      <c r="Z104" s="188">
        <f t="shared" si="83"/>
        <v>71</v>
      </c>
      <c r="AA104" s="188">
        <f t="shared" si="83"/>
        <v>72</v>
      </c>
      <c r="AB104" s="188">
        <f t="shared" si="83"/>
        <v>73</v>
      </c>
      <c r="AC104" s="188">
        <f t="shared" si="83"/>
        <v>74</v>
      </c>
      <c r="AD104" s="188">
        <f t="shared" si="83"/>
        <v>75</v>
      </c>
      <c r="AE104" s="188">
        <f t="shared" si="83"/>
        <v>76</v>
      </c>
      <c r="AF104" s="188">
        <f t="shared" si="83"/>
        <v>77</v>
      </c>
      <c r="AG104" s="188">
        <f t="shared" si="83"/>
        <v>78</v>
      </c>
      <c r="AH104" s="188">
        <f t="shared" si="83"/>
        <v>79</v>
      </c>
      <c r="AI104" s="188">
        <f t="shared" si="83"/>
        <v>80</v>
      </c>
      <c r="AJ104" s="188">
        <f t="shared" si="83"/>
        <v>81</v>
      </c>
      <c r="AK104" s="188">
        <f t="shared" si="83"/>
        <v>82</v>
      </c>
      <c r="AL104" s="188">
        <f t="shared" si="83"/>
        <v>83</v>
      </c>
      <c r="AM104" s="188">
        <f t="shared" si="83"/>
        <v>84</v>
      </c>
      <c r="AN104" s="188">
        <f t="shared" si="83"/>
        <v>85</v>
      </c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8"/>
      <c r="BC104" s="78"/>
      <c r="BD104" s="77"/>
      <c r="BE104" s="77"/>
      <c r="BF104" s="77"/>
      <c r="BG104" s="77"/>
      <c r="BH104" s="78"/>
      <c r="BI104" s="78"/>
      <c r="BJ104" s="77"/>
      <c r="BK104" s="77"/>
      <c r="BL104" s="77"/>
      <c r="BM104" s="77"/>
      <c r="BN104" s="78"/>
      <c r="BO104" s="78"/>
      <c r="BP104" s="77"/>
      <c r="BQ104" s="77"/>
      <c r="BR104" s="77"/>
      <c r="BS104" s="77"/>
      <c r="BT104" s="78"/>
      <c r="BU104" s="78"/>
      <c r="BV104" s="77"/>
      <c r="BW104" s="77"/>
      <c r="BX104" s="77"/>
      <c r="BY104" s="77"/>
      <c r="BZ104" s="78"/>
      <c r="CA104" s="78"/>
      <c r="CB104" s="77"/>
      <c r="CC104" s="77"/>
      <c r="CD104" s="77"/>
      <c r="CE104" s="77"/>
      <c r="CF104" s="78"/>
      <c r="CG104" s="78"/>
      <c r="CH104" s="77"/>
      <c r="CI104" s="77"/>
      <c r="CJ104" s="77"/>
      <c r="CK104" s="77"/>
      <c r="CL104" s="78"/>
      <c r="CM104" s="78"/>
      <c r="CN104" s="77"/>
      <c r="CO104" s="77"/>
    </row>
    <row r="105" spans="2:93" ht="15">
      <c r="B105" s="257"/>
      <c r="C105" s="189" t="s">
        <v>3</v>
      </c>
      <c r="D105" s="190">
        <f>ROUND(D70,0)</f>
        <v>40</v>
      </c>
      <c r="E105" s="190">
        <f aca="true" t="shared" si="84" ref="E105:AN105">ROUND(E70,0)</f>
        <v>42</v>
      </c>
      <c r="F105" s="190">
        <f t="shared" si="84"/>
        <v>43</v>
      </c>
      <c r="G105" s="190">
        <f t="shared" si="84"/>
        <v>45</v>
      </c>
      <c r="H105" s="190">
        <f t="shared" si="84"/>
        <v>47</v>
      </c>
      <c r="I105" s="190">
        <f t="shared" si="84"/>
        <v>48</v>
      </c>
      <c r="J105" s="190">
        <f t="shared" si="84"/>
        <v>50</v>
      </c>
      <c r="K105" s="190">
        <f t="shared" si="84"/>
        <v>51</v>
      </c>
      <c r="L105" s="190">
        <f t="shared" si="84"/>
        <v>53</v>
      </c>
      <c r="M105" s="190">
        <f t="shared" si="84"/>
        <v>54</v>
      </c>
      <c r="N105" s="190">
        <f t="shared" si="84"/>
        <v>56</v>
      </c>
      <c r="O105" s="190">
        <f t="shared" si="84"/>
        <v>57</v>
      </c>
      <c r="P105" s="190">
        <f t="shared" si="84"/>
        <v>59</v>
      </c>
      <c r="Q105" s="190">
        <f t="shared" si="84"/>
        <v>60</v>
      </c>
      <c r="R105" s="190">
        <f t="shared" si="84"/>
        <v>61</v>
      </c>
      <c r="S105" s="190">
        <f t="shared" si="84"/>
        <v>62</v>
      </c>
      <c r="T105" s="190">
        <f t="shared" si="84"/>
        <v>63</v>
      </c>
      <c r="U105" s="190">
        <f t="shared" si="84"/>
        <v>64</v>
      </c>
      <c r="V105" s="190">
        <f t="shared" si="84"/>
        <v>66</v>
      </c>
      <c r="W105" s="190">
        <f t="shared" si="84"/>
        <v>67</v>
      </c>
      <c r="X105" s="190">
        <f t="shared" si="84"/>
        <v>68</v>
      </c>
      <c r="Y105" s="190">
        <f t="shared" si="84"/>
        <v>69</v>
      </c>
      <c r="Z105" s="190">
        <f t="shared" si="84"/>
        <v>70</v>
      </c>
      <c r="AA105" s="190">
        <f t="shared" si="84"/>
        <v>71</v>
      </c>
      <c r="AB105" s="190">
        <f t="shared" si="84"/>
        <v>72</v>
      </c>
      <c r="AC105" s="190">
        <f t="shared" si="84"/>
        <v>73</v>
      </c>
      <c r="AD105" s="190">
        <f t="shared" si="84"/>
        <v>74</v>
      </c>
      <c r="AE105" s="190">
        <f t="shared" si="84"/>
        <v>76</v>
      </c>
      <c r="AF105" s="190">
        <f t="shared" si="84"/>
        <v>77</v>
      </c>
      <c r="AG105" s="190">
        <f t="shared" si="84"/>
        <v>78</v>
      </c>
      <c r="AH105" s="190">
        <f t="shared" si="84"/>
        <v>79</v>
      </c>
      <c r="AI105" s="190">
        <f t="shared" si="84"/>
        <v>80</v>
      </c>
      <c r="AJ105" s="190">
        <f t="shared" si="84"/>
        <v>81</v>
      </c>
      <c r="AK105" s="190">
        <f t="shared" si="84"/>
        <v>82</v>
      </c>
      <c r="AL105" s="190">
        <f t="shared" si="84"/>
        <v>83</v>
      </c>
      <c r="AM105" s="190">
        <f t="shared" si="84"/>
        <v>84</v>
      </c>
      <c r="AN105" s="190">
        <f t="shared" si="84"/>
        <v>85</v>
      </c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2"/>
      <c r="BC105" s="2"/>
      <c r="BD105" s="81"/>
      <c r="BE105" s="81"/>
      <c r="BF105" s="81"/>
      <c r="BG105" s="81"/>
      <c r="BH105" s="2"/>
      <c r="BI105" s="2"/>
      <c r="BJ105" s="81"/>
      <c r="BK105" s="81"/>
      <c r="BL105" s="81"/>
      <c r="BM105" s="81"/>
      <c r="BN105" s="2"/>
      <c r="BO105" s="2"/>
      <c r="BP105" s="81"/>
      <c r="BQ105" s="81"/>
      <c r="BR105" s="81"/>
      <c r="BS105" s="81"/>
      <c r="BT105" s="2"/>
      <c r="BU105" s="2"/>
      <c r="BV105" s="81"/>
      <c r="BW105" s="81"/>
      <c r="BX105" s="81"/>
      <c r="BY105" s="81"/>
      <c r="BZ105" s="2"/>
      <c r="CA105" s="2"/>
      <c r="CB105" s="81"/>
      <c r="CC105" s="81"/>
      <c r="CD105" s="81"/>
      <c r="CE105" s="81"/>
      <c r="CF105" s="2"/>
      <c r="CG105" s="2"/>
      <c r="CH105" s="81"/>
      <c r="CI105" s="81"/>
      <c r="CJ105" s="81"/>
      <c r="CK105" s="81"/>
      <c r="CL105" s="2"/>
      <c r="CM105" s="2"/>
      <c r="CN105" s="81"/>
      <c r="CO105" s="81"/>
    </row>
    <row r="106" spans="2:93" ht="15">
      <c r="B106" s="257" t="s">
        <v>17</v>
      </c>
      <c r="C106" s="187" t="s">
        <v>2</v>
      </c>
      <c r="D106" s="188">
        <f aca="true" t="shared" si="85" ref="D106:AQ106">D75</f>
        <v>47</v>
      </c>
      <c r="E106" s="188">
        <f t="shared" si="85"/>
        <v>48</v>
      </c>
      <c r="F106" s="188">
        <f t="shared" si="85"/>
        <v>49</v>
      </c>
      <c r="G106" s="188">
        <f t="shared" si="85"/>
        <v>50</v>
      </c>
      <c r="H106" s="188">
        <f t="shared" si="85"/>
        <v>51</v>
      </c>
      <c r="I106" s="188">
        <f t="shared" si="85"/>
        <v>52</v>
      </c>
      <c r="J106" s="188">
        <f t="shared" si="85"/>
        <v>53</v>
      </c>
      <c r="K106" s="188">
        <f t="shared" si="85"/>
        <v>54</v>
      </c>
      <c r="L106" s="188">
        <f t="shared" si="85"/>
        <v>55</v>
      </c>
      <c r="M106" s="188">
        <f t="shared" si="85"/>
        <v>56</v>
      </c>
      <c r="N106" s="188">
        <f t="shared" si="85"/>
        <v>57</v>
      </c>
      <c r="O106" s="188">
        <f t="shared" si="85"/>
        <v>58</v>
      </c>
      <c r="P106" s="188">
        <f t="shared" si="85"/>
        <v>59</v>
      </c>
      <c r="Q106" s="188">
        <f t="shared" si="85"/>
        <v>60</v>
      </c>
      <c r="R106" s="188">
        <f t="shared" si="85"/>
        <v>61</v>
      </c>
      <c r="S106" s="188">
        <f t="shared" si="85"/>
        <v>62</v>
      </c>
      <c r="T106" s="188">
        <f t="shared" si="85"/>
        <v>63</v>
      </c>
      <c r="U106" s="188">
        <f t="shared" si="85"/>
        <v>64</v>
      </c>
      <c r="V106" s="188">
        <f t="shared" si="85"/>
        <v>65</v>
      </c>
      <c r="W106" s="188">
        <f t="shared" si="85"/>
        <v>66</v>
      </c>
      <c r="X106" s="188">
        <f t="shared" si="85"/>
        <v>67</v>
      </c>
      <c r="Y106" s="188">
        <f t="shared" si="85"/>
        <v>68</v>
      </c>
      <c r="Z106" s="188">
        <f t="shared" si="85"/>
        <v>69</v>
      </c>
      <c r="AA106" s="188">
        <f t="shared" si="85"/>
        <v>70</v>
      </c>
      <c r="AB106" s="188">
        <f t="shared" si="85"/>
        <v>71</v>
      </c>
      <c r="AC106" s="188">
        <f t="shared" si="85"/>
        <v>72</v>
      </c>
      <c r="AD106" s="188">
        <f t="shared" si="85"/>
        <v>73</v>
      </c>
      <c r="AE106" s="188">
        <f t="shared" si="85"/>
        <v>74</v>
      </c>
      <c r="AF106" s="188">
        <f t="shared" si="85"/>
        <v>75</v>
      </c>
      <c r="AG106" s="188">
        <f t="shared" si="85"/>
        <v>76</v>
      </c>
      <c r="AH106" s="188">
        <f t="shared" si="85"/>
        <v>77</v>
      </c>
      <c r="AI106" s="188">
        <f t="shared" si="85"/>
        <v>78</v>
      </c>
      <c r="AJ106" s="188">
        <f t="shared" si="85"/>
        <v>79</v>
      </c>
      <c r="AK106" s="188">
        <f t="shared" si="85"/>
        <v>80</v>
      </c>
      <c r="AL106" s="188">
        <f t="shared" si="85"/>
        <v>81</v>
      </c>
      <c r="AM106" s="188">
        <f t="shared" si="85"/>
        <v>82</v>
      </c>
      <c r="AN106" s="188">
        <f t="shared" si="85"/>
        <v>83</v>
      </c>
      <c r="AO106" s="188">
        <f t="shared" si="85"/>
        <v>84</v>
      </c>
      <c r="AP106" s="188">
        <f t="shared" si="85"/>
        <v>85</v>
      </c>
      <c r="AQ106" s="188">
        <f t="shared" si="85"/>
        <v>86</v>
      </c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8"/>
      <c r="BC106" s="78"/>
      <c r="BD106" s="77"/>
      <c r="BE106" s="77"/>
      <c r="BF106" s="77"/>
      <c r="BG106" s="77"/>
      <c r="BH106" s="78"/>
      <c r="BI106" s="78"/>
      <c r="BJ106" s="77"/>
      <c r="BK106" s="77"/>
      <c r="BL106" s="77"/>
      <c r="BM106" s="77"/>
      <c r="BN106" s="78"/>
      <c r="BO106" s="78"/>
      <c r="BP106" s="77"/>
      <c r="BQ106" s="77"/>
      <c r="BR106" s="77"/>
      <c r="BS106" s="77"/>
      <c r="BT106" s="78"/>
      <c r="BU106" s="78"/>
      <c r="BV106" s="77"/>
      <c r="BW106" s="77"/>
      <c r="BX106" s="77"/>
      <c r="BY106" s="77"/>
      <c r="BZ106" s="78"/>
      <c r="CA106" s="78"/>
      <c r="CB106" s="77"/>
      <c r="CC106" s="77"/>
      <c r="CD106" s="77"/>
      <c r="CE106" s="77"/>
      <c r="CF106" s="78"/>
      <c r="CG106" s="78"/>
      <c r="CH106" s="77"/>
      <c r="CI106" s="77"/>
      <c r="CJ106" s="77"/>
      <c r="CK106" s="77"/>
      <c r="CL106" s="78"/>
      <c r="CM106" s="78"/>
      <c r="CN106" s="77"/>
      <c r="CO106" s="77"/>
    </row>
    <row r="107" spans="2:93" ht="15">
      <c r="B107" s="257"/>
      <c r="C107" s="189" t="s">
        <v>3</v>
      </c>
      <c r="D107" s="190">
        <f aca="true" t="shared" si="86" ref="D107:AQ107">ROUND(D73,0)</f>
        <v>40</v>
      </c>
      <c r="E107" s="190">
        <f t="shared" si="86"/>
        <v>41</v>
      </c>
      <c r="F107" s="190">
        <f t="shared" si="86"/>
        <v>43</v>
      </c>
      <c r="G107" s="190">
        <f t="shared" si="86"/>
        <v>44</v>
      </c>
      <c r="H107" s="190">
        <f t="shared" si="86"/>
        <v>46</v>
      </c>
      <c r="I107" s="190">
        <f t="shared" si="86"/>
        <v>47</v>
      </c>
      <c r="J107" s="190">
        <f t="shared" si="86"/>
        <v>49</v>
      </c>
      <c r="K107" s="190">
        <f t="shared" si="86"/>
        <v>50</v>
      </c>
      <c r="L107" s="190">
        <f t="shared" si="86"/>
        <v>51</v>
      </c>
      <c r="M107" s="190">
        <f t="shared" si="86"/>
        <v>53</v>
      </c>
      <c r="N107" s="190">
        <f t="shared" si="86"/>
        <v>54</v>
      </c>
      <c r="O107" s="190">
        <f t="shared" si="86"/>
        <v>55</v>
      </c>
      <c r="P107" s="190">
        <f t="shared" si="86"/>
        <v>56</v>
      </c>
      <c r="Q107" s="190">
        <f t="shared" si="86"/>
        <v>58</v>
      </c>
      <c r="R107" s="190">
        <f t="shared" si="86"/>
        <v>59</v>
      </c>
      <c r="S107" s="190">
        <f t="shared" si="86"/>
        <v>60</v>
      </c>
      <c r="T107" s="190">
        <f t="shared" si="86"/>
        <v>61</v>
      </c>
      <c r="U107" s="190">
        <f t="shared" si="86"/>
        <v>62</v>
      </c>
      <c r="V107" s="190">
        <f t="shared" si="86"/>
        <v>63</v>
      </c>
      <c r="W107" s="190">
        <f t="shared" si="86"/>
        <v>64</v>
      </c>
      <c r="X107" s="190">
        <f t="shared" si="86"/>
        <v>66</v>
      </c>
      <c r="Y107" s="190">
        <f t="shared" si="86"/>
        <v>67</v>
      </c>
      <c r="Z107" s="190">
        <f t="shared" si="86"/>
        <v>68</v>
      </c>
      <c r="AA107" s="190">
        <f t="shared" si="86"/>
        <v>69</v>
      </c>
      <c r="AB107" s="190">
        <f t="shared" si="86"/>
        <v>70</v>
      </c>
      <c r="AC107" s="190">
        <f t="shared" si="86"/>
        <v>71</v>
      </c>
      <c r="AD107" s="190">
        <f t="shared" si="86"/>
        <v>72</v>
      </c>
      <c r="AE107" s="190">
        <f t="shared" si="86"/>
        <v>73</v>
      </c>
      <c r="AF107" s="190">
        <f t="shared" si="86"/>
        <v>74</v>
      </c>
      <c r="AG107" s="190">
        <f t="shared" si="86"/>
        <v>75</v>
      </c>
      <c r="AH107" s="190">
        <f t="shared" si="86"/>
        <v>76</v>
      </c>
      <c r="AI107" s="190">
        <f t="shared" si="86"/>
        <v>77</v>
      </c>
      <c r="AJ107" s="190">
        <f t="shared" si="86"/>
        <v>78</v>
      </c>
      <c r="AK107" s="190">
        <f t="shared" si="86"/>
        <v>79</v>
      </c>
      <c r="AL107" s="190">
        <f t="shared" si="86"/>
        <v>80</v>
      </c>
      <c r="AM107" s="190">
        <f t="shared" si="86"/>
        <v>81</v>
      </c>
      <c r="AN107" s="190">
        <f t="shared" si="86"/>
        <v>82</v>
      </c>
      <c r="AO107" s="190">
        <f t="shared" si="86"/>
        <v>83</v>
      </c>
      <c r="AP107" s="190">
        <f t="shared" si="86"/>
        <v>84</v>
      </c>
      <c r="AQ107" s="190">
        <f t="shared" si="86"/>
        <v>85</v>
      </c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4"/>
      <c r="BC107" s="4"/>
      <c r="BD107" s="3"/>
      <c r="BE107" s="80"/>
      <c r="BF107" s="80"/>
      <c r="BG107" s="80"/>
      <c r="BH107" s="4"/>
      <c r="BI107" s="4"/>
      <c r="BJ107" s="3"/>
      <c r="BK107" s="80"/>
      <c r="BL107" s="80"/>
      <c r="BM107" s="80"/>
      <c r="BN107" s="4"/>
      <c r="BO107" s="4"/>
      <c r="BP107" s="3"/>
      <c r="BQ107" s="80"/>
      <c r="BR107" s="80"/>
      <c r="BS107" s="80"/>
      <c r="BT107" s="4"/>
      <c r="BU107" s="4"/>
      <c r="BV107" s="3"/>
      <c r="BW107" s="80"/>
      <c r="BX107" s="80"/>
      <c r="BY107" s="80"/>
      <c r="BZ107" s="4"/>
      <c r="CA107" s="4"/>
      <c r="CB107" s="3"/>
      <c r="CC107" s="80"/>
      <c r="CD107" s="80"/>
      <c r="CE107" s="80"/>
      <c r="CF107" s="4"/>
      <c r="CG107" s="4"/>
      <c r="CH107" s="3"/>
      <c r="CI107" s="80"/>
      <c r="CJ107" s="80"/>
      <c r="CK107" s="80"/>
      <c r="CL107" s="4"/>
      <c r="CM107" s="4"/>
      <c r="CN107" s="3"/>
      <c r="CO107" s="80"/>
    </row>
  </sheetData>
  <sheetProtection sheet="1" objects="1" scenarios="1"/>
  <mergeCells count="29">
    <mergeCell ref="H87:L87"/>
    <mergeCell ref="M87:Q87"/>
    <mergeCell ref="B102:B103"/>
    <mergeCell ref="B104:B105"/>
    <mergeCell ref="B106:B107"/>
    <mergeCell ref="B67:B69"/>
    <mergeCell ref="B70:B72"/>
    <mergeCell ref="B73:B75"/>
    <mergeCell ref="B77:B79"/>
    <mergeCell ref="B80:B82"/>
    <mergeCell ref="B83:B85"/>
    <mergeCell ref="B48:B49"/>
    <mergeCell ref="B50:B51"/>
    <mergeCell ref="B52:B53"/>
    <mergeCell ref="B59:B60"/>
    <mergeCell ref="B61:B62"/>
    <mergeCell ref="B63:B64"/>
    <mergeCell ref="B29:B30"/>
    <mergeCell ref="B31:B32"/>
    <mergeCell ref="B33:B34"/>
    <mergeCell ref="B37:B39"/>
    <mergeCell ref="B40:B42"/>
    <mergeCell ref="B43:B45"/>
    <mergeCell ref="B9:B10"/>
    <mergeCell ref="B11:B12"/>
    <mergeCell ref="B13:B14"/>
    <mergeCell ref="B18:B19"/>
    <mergeCell ref="B20:B21"/>
    <mergeCell ref="B22:B23"/>
  </mergeCells>
  <conditionalFormatting sqref="D38:CZ38 D41:AW41 D44:AW44 D68:CO68 D71:AN71 D74:AQ74 N19 N30 N59">
    <cfRule type="cellIs" priority="1" dxfId="9" operator="equal" stopIfTrue="1">
      <formula>'IAS-CAS WorkSheet'!$CZ$38</formula>
    </cfRule>
    <cfRule type="cellIs" priority="2" dxfId="10" operator="equal" stopIfTrue="1">
      <formula>'IAS-CAS WorkSheet'!$CZ$38</formula>
    </cfRule>
    <cfRule type="expression" priority="3" dxfId="11" stopIfTrue="1">
      <formula>NOT(ISERROR(SEARCH("""""",'IAS-CAS WorkSheet'!D19)))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Admin03</cp:lastModifiedBy>
  <cp:lastPrinted>2012-08-10T14:35:23Z</cp:lastPrinted>
  <dcterms:created xsi:type="dcterms:W3CDTF">2012-07-31T18:22:57Z</dcterms:created>
  <dcterms:modified xsi:type="dcterms:W3CDTF">2012-12-13T16:10:07Z</dcterms:modified>
  <cp:category/>
  <cp:version/>
  <cp:contentType/>
  <cp:contentStatus/>
</cp:coreProperties>
</file>